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<sst xmlns="http://schemas.openxmlformats.org/spreadsheetml/2006/main" count="335" uniqueCount="124">
  <si>
    <t>wydatki majątkowe w tym;</t>
  </si>
  <si>
    <t>dział</t>
  </si>
  <si>
    <t>rozdział</t>
  </si>
  <si>
    <t>010</t>
  </si>
  <si>
    <t>Rolnictwo i łowiectwo</t>
  </si>
  <si>
    <t>01010</t>
  </si>
  <si>
    <t>01030</t>
  </si>
  <si>
    <t>Izby rolnicze</t>
  </si>
  <si>
    <t>020</t>
  </si>
  <si>
    <t>Leśnictwo</t>
  </si>
  <si>
    <t>02001</t>
  </si>
  <si>
    <t>Gospodarka leśna</t>
  </si>
  <si>
    <t>Transport i łączność</t>
  </si>
  <si>
    <t>drogi publiczne gminne</t>
  </si>
  <si>
    <t>drogi wewnętrzne</t>
  </si>
  <si>
    <t>Turystyka</t>
  </si>
  <si>
    <t>Zadania w zakresie upowszechniania turystyki</t>
  </si>
  <si>
    <t>Gospodarka mieszkaniowa</t>
  </si>
  <si>
    <t>Gospodarka gruntami i nieruchomościami</t>
  </si>
  <si>
    <t>Działalność usługowa</t>
  </si>
  <si>
    <t>Urzędy wojewódzkie</t>
  </si>
  <si>
    <t>Pozostała działalność</t>
  </si>
  <si>
    <t>Urzędy naczelnych organów władzy państwowej kontroli i ochrony prawa oraz sądownictwa</t>
  </si>
  <si>
    <t>Bezpieczeństwo publiczne i ochrona przeciwpożarowa</t>
  </si>
  <si>
    <t>Ochotnicze Straże Pożarne</t>
  </si>
  <si>
    <t>Obsługa długu publicznego</t>
  </si>
  <si>
    <t xml:space="preserve">Różne rozliczenia </t>
  </si>
  <si>
    <t>Rezerwy ogólne i celowe</t>
  </si>
  <si>
    <t>Oświata i wychowanie</t>
  </si>
  <si>
    <t>Szkoły podstawowe</t>
  </si>
  <si>
    <t>Dowożenie uczniów do szkół</t>
  </si>
  <si>
    <t>dokształcanie i doskonalenie nauczycieli</t>
  </si>
  <si>
    <t>Przeciwdziałanie alkoholizmowi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</si>
  <si>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</si>
  <si>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</si>
  <si>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</si>
  <si>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</si>
  <si>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</si>
  <si>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 xml:space="preserve">Przedszkola 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</si>
  <si>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</si>
  <si>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</si>
  <si>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</si>
  <si>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</si>
  <si>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</si>
  <si>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placów, dróg</t>
  </si>
  <si>
    <t>Kultura i ochrona dziedzictwa narodowego</t>
  </si>
  <si>
    <t>Pozostałe zadania w zakresie kultury</t>
  </si>
  <si>
    <t>Biblioteki</t>
  </si>
  <si>
    <t>Obiekty sportowe</t>
  </si>
  <si>
    <t>wyszczególnienie</t>
  </si>
  <si>
    <t>Pomoc społeczna</t>
  </si>
  <si>
    <t>wydatki bieżące w tym;</t>
  </si>
  <si>
    <t>Domy pomocy społecznej</t>
  </si>
  <si>
    <t>SUMA  DZIAŁÓW</t>
  </si>
  <si>
    <t>Ochrona Zdrowia</t>
  </si>
  <si>
    <t xml:space="preserve">Administracja publiczna </t>
  </si>
  <si>
    <t>Cmentarze</t>
  </si>
  <si>
    <t>Oddziały przedszkolne w szkołach podstawowych</t>
  </si>
  <si>
    <t>zwalczanie narkomanii</t>
  </si>
  <si>
    <t xml:space="preserve">promocja jednostek samorzadu terytorialnego </t>
  </si>
  <si>
    <t>Zasiłki i pomoc w naturze oraz składki na ubezpieczenie emerytalne i rentowe</t>
  </si>
  <si>
    <r>
      <t>Rady Gmin (</t>
    </r>
    <r>
      <rPr>
        <sz val="10"/>
        <rFont val="Arial CE"/>
        <family val="2"/>
      </rPr>
      <t xml:space="preserve"> miast i miast na prawach powiatu)</t>
    </r>
  </si>
  <si>
    <t xml:space="preserve">Urzędy naczelnych organów władzy państwowej kontroli i ochrony prawa </t>
  </si>
  <si>
    <t>Obrona cywilna</t>
  </si>
  <si>
    <t>Zarządzanie kryzysowe</t>
  </si>
  <si>
    <t>Obsługa papierów wartościowych, kredytów i pożyczek jednostek samorządu teryt.</t>
  </si>
  <si>
    <t>składki na ubezpieczenia zdrowotne opłacane za osoby pobierające niektóre świadczenia z pomocy społecznej, niektóre świadczenia  rodzinne oraz za osoby uczestniczące w zajęciach w centrum integracji społecznej</t>
  </si>
  <si>
    <t xml:space="preserve"> </t>
  </si>
  <si>
    <t>w tym;</t>
  </si>
  <si>
    <t>Zespoły obsługi ekonomiczno-administracyjnej szkół</t>
  </si>
  <si>
    <t>zasiłki stałe</t>
  </si>
  <si>
    <t xml:space="preserve">świadczenia rodzinne, świadczenia z funduszu alimentacyjnego oraz składki na ubezpieczenia emerytalne i rentowe z ubezpieczenia społecznego </t>
  </si>
  <si>
    <t>dotacje na zadania bieżące</t>
  </si>
  <si>
    <t xml:space="preserve">świadczenia na rzecz osób fizycznych </t>
  </si>
  <si>
    <t>obsługa długu jst</t>
  </si>
  <si>
    <t>inwestycje i zakupy inwestycyjne w tym;</t>
  </si>
  <si>
    <t>wydatki bieżące w tym:</t>
  </si>
  <si>
    <t>na programy finansowane z udziałem środków  o których mowa w art. 5 ust 1 pkt 2 i 3</t>
  </si>
  <si>
    <t xml:space="preserve">R A Z E M </t>
  </si>
  <si>
    <t>wydatki jednostek budżetowych</t>
  </si>
  <si>
    <t>,-wynagrodzenia i składki od nich naliczane</t>
  </si>
  <si>
    <t xml:space="preserve">,-wydatki związane z realizacją ich statutowych zadań               </t>
  </si>
  <si>
    <t xml:space="preserve">wydatki jednostek budżetowych </t>
  </si>
  <si>
    <t>,-wydatki związane z realizacją ich statutowych zadań</t>
  </si>
  <si>
    <t xml:space="preserve">wydatki jednostek budżetowych  </t>
  </si>
  <si>
    <t>,- wydatki związane z realizacją ich statutowych zadań</t>
  </si>
  <si>
    <t xml:space="preserve">wydatki jednostek budżetowych   </t>
  </si>
  <si>
    <t>pozostała działalność</t>
  </si>
  <si>
    <t>plany zagospodarowania przestrzennego</t>
  </si>
  <si>
    <t>,-wydatki związane z realizacją ich statutowych zadań w tym;</t>
  </si>
  <si>
    <t xml:space="preserve">Kultura fizyczna </t>
  </si>
  <si>
    <t xml:space="preserve">Zadania w zakresie kultury fizycznej </t>
  </si>
  <si>
    <t>Wytwarzanie i zaopatrywanie w energię elektryczną, gaz i wodę</t>
  </si>
  <si>
    <t>40002</t>
  </si>
  <si>
    <t>Dostarczanie wody</t>
  </si>
  <si>
    <t>inwestycje i zakupy inwestycyjne w tym ;</t>
  </si>
  <si>
    <t>rezerwa na zarządzanie kryzysowe-  51.500zł</t>
  </si>
  <si>
    <t>stołówki szkolne i przedszkolne</t>
  </si>
  <si>
    <r>
      <t xml:space="preserve">Urzędy gmin ( </t>
    </r>
    <r>
      <rPr>
        <sz val="10"/>
        <rFont val="Arial CE"/>
        <family val="0"/>
      </rPr>
      <t>miast i miast na prawach powiatu)</t>
    </r>
  </si>
  <si>
    <t>Gimnazja</t>
  </si>
  <si>
    <t>wspieranie rodziny</t>
  </si>
  <si>
    <t xml:space="preserve">rezerwa oświatowa- 63.000 zł  </t>
  </si>
  <si>
    <t>Infrastruktura wodociągowa i sanitacyjna wsi</t>
  </si>
  <si>
    <t xml:space="preserve">                                załącznik nr 2 do Uchwały Budżetowej Gminy Tymbark na 2014 rok                                                                                      </t>
  </si>
  <si>
    <t>plan 2014</t>
  </si>
  <si>
    <t>plan wydatków budżetu na 2014 rok.</t>
  </si>
  <si>
    <t xml:space="preserve">inwestycje i zakupy inwestycyjne </t>
  </si>
  <si>
    <t>zakup tablicy interaktywnej Sz. T-k</t>
  </si>
  <si>
    <t xml:space="preserve">Budowa kanalizacji sanitarnej w Gminie Tymbark ( wykonanie map i dokumentacji) </t>
  </si>
  <si>
    <t xml:space="preserve">Budowa zbiornika wraz z przyłączami wody z istn. Studni głębinowych    oś. "Zęzów - Dudówka " </t>
  </si>
  <si>
    <t xml:space="preserve">Budowa  zbiornika i studni " GóryRysie" w Zamieściu </t>
  </si>
  <si>
    <t>w tym odszk.6.000</t>
  </si>
  <si>
    <t>budowa parkingu przy Szk. Podst. w Piekiełku</t>
  </si>
  <si>
    <r>
      <t>na programy finansowane z udziałem środków  o których mowa w art. 5 ust 1 pkt 2 i 3                                                       (</t>
    </r>
    <r>
      <rPr>
        <i/>
        <sz val="9"/>
        <rFont val="Arial CE"/>
        <family val="0"/>
      </rPr>
      <t xml:space="preserve">Utworzenie zespołu rekreacyjno-wypoczynkowego wraz z zagospodarowaniem terenu Wsi Tymbark) </t>
    </r>
  </si>
  <si>
    <t>budowa zaplecza sportowego przy boisku wielofunkcyjnym w Podłopieniu</t>
  </si>
  <si>
    <t>drogi publiczne powiatowe</t>
  </si>
  <si>
    <r>
      <t xml:space="preserve">na programy finansowane z udziałem środków  o których mowa w art. 5 ust 1 pkt 2 i 3  - </t>
    </r>
    <r>
      <rPr>
        <i/>
        <sz val="8"/>
        <rFont val="Arial CE"/>
        <family val="0"/>
      </rPr>
      <t>budowa chodnika przy drodze powiatowej  Piekiełko-Tymbark w miejscowości Tymbark</t>
    </r>
  </si>
  <si>
    <t xml:space="preserve">na programy finansowane z udziałem środków  o których mowa w art. 5 ust 1 pkt 2 i 3  - plan gospodarki niskoemisyjnej </t>
  </si>
  <si>
    <t>oświetlenie uliczne Jasna Podłopień-Zamieście-Słopnice</t>
  </si>
  <si>
    <t>przebudowa i budowa  dróg gminnych</t>
  </si>
  <si>
    <t>wykonanie cieplenia ściany zewnętrznej w bud.Szk.Podst. w Zawadce</t>
  </si>
  <si>
    <t xml:space="preserve">rezerwa ogólna- 60.000 zł </t>
  </si>
  <si>
    <t xml:space="preserve">% </t>
  </si>
  <si>
    <t>Nr XXXIV/211/213 Rady Gminy Tymbark z dnia 19 grudnia 2013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</si>
</sst>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60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i/>
      <sz val="8"/>
      <name val="Times New Roman"/>
      <family val="1"/>
    </font>
    <font>
      <b/>
      <sz val="13"/>
      <name val="Arial CE"/>
      <family val="0"/>
    </font>
    <font>
      <sz val="13"/>
      <name val="Arial CE"/>
      <family val="0"/>
    </font>
    <font>
      <sz val="12"/>
      <name val="Arial CE"/>
      <family val="0"/>
    </font>
    <font>
      <sz val="7"/>
      <name val="Arial CE"/>
      <family val="0"/>
    </font>
    <font>
      <b/>
      <sz val="14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vertical="center" wrapText="1"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/>
    </xf>
    <xf numFmtId="0" fontId="2" fillId="0" borderId="19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9" fontId="3" fillId="0" borderId="17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/>
    </xf>
    <xf numFmtId="0" fontId="11" fillId="0" borderId="0" xfId="0" applyFont="1" applyBorder="1" applyAlignment="1">
      <alignment/>
    </xf>
    <xf numFmtId="0" fontId="12" fillId="0" borderId="11" xfId="0" applyFont="1" applyBorder="1" applyAlignment="1">
      <alignment horizontal="center" vertical="top"/>
    </xf>
    <xf numFmtId="0" fontId="11" fillId="0" borderId="0" xfId="0" applyFont="1" applyAlignment="1">
      <alignment/>
    </xf>
    <xf numFmtId="49" fontId="11" fillId="0" borderId="17" xfId="0" applyNumberFormat="1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5" fillId="0" borderId="18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center" wrapText="1"/>
    </xf>
    <xf numFmtId="3" fontId="2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8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3" fontId="17" fillId="0" borderId="2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0" fontId="59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3" fontId="18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/>
    </xf>
    <xf numFmtId="0" fontId="59" fillId="0" borderId="21" xfId="0" applyFont="1" applyBorder="1" applyAlignment="1">
      <alignment vertical="top" wrapText="1"/>
    </xf>
    <xf numFmtId="0" fontId="59" fillId="0" borderId="22" xfId="0" applyFont="1" applyBorder="1" applyAlignment="1">
      <alignment vertical="top" wrapText="1"/>
    </xf>
    <xf numFmtId="49" fontId="7" fillId="0" borderId="15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vertical="center" wrapText="1"/>
    </xf>
    <xf numFmtId="3" fontId="19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5"/>
  <sheetViews>
    <sheetView tabSelected="1" workbookViewId="0" topLeftCell="A1">
      <selection activeCell="C2" sqref="C2:E2"/>
    </sheetView>
  </sheetViews>
  <sheetFormatPr defaultColWidth="9.00390625" defaultRowHeight="12.75"/>
  <cols>
    <col min="1" max="1" width="1.12109375" style="16" customWidth="1"/>
    <col min="2" max="2" width="5.875" style="16" customWidth="1"/>
    <col min="3" max="3" width="13.00390625" style="0" customWidth="1"/>
    <col min="4" max="4" width="48.625" style="43" customWidth="1"/>
    <col min="5" max="5" width="18.625" style="16" customWidth="1"/>
    <col min="6" max="6" width="9.875" style="0" customWidth="1"/>
  </cols>
  <sheetData>
    <row r="1" spans="2:5" ht="12.75">
      <c r="B1" s="16" t="s">
        <v>67</v>
      </c>
      <c r="C1" s="183" t="s">
        <v>103</v>
      </c>
      <c r="D1" s="183"/>
      <c r="E1" s="183"/>
    </row>
    <row r="2" spans="2:5" ht="12.75">
      <c r="B2" s="23"/>
      <c r="C2" s="184" t="s">
        <v>123</v>
      </c>
      <c r="D2" s="185"/>
      <c r="E2" s="185"/>
    </row>
    <row r="3" spans="2:5" ht="16.5">
      <c r="B3" s="173" t="s">
        <v>105</v>
      </c>
      <c r="C3" s="174"/>
      <c r="D3" s="174"/>
      <c r="E3" s="12"/>
    </row>
    <row r="4" spans="2:5" ht="15.75">
      <c r="B4" s="28"/>
      <c r="C4" s="13"/>
      <c r="D4" s="35"/>
      <c r="E4" s="12"/>
    </row>
    <row r="5" spans="2:6" ht="12.75">
      <c r="B5" s="163" t="s">
        <v>1</v>
      </c>
      <c r="C5" s="175" t="s">
        <v>2</v>
      </c>
      <c r="D5" s="188" t="s">
        <v>49</v>
      </c>
      <c r="E5" s="182" t="s">
        <v>104</v>
      </c>
      <c r="F5" t="s">
        <v>122</v>
      </c>
    </row>
    <row r="6" spans="2:5" ht="12.75">
      <c r="B6" s="164"/>
      <c r="C6" s="176"/>
      <c r="D6" s="189"/>
      <c r="E6" s="182"/>
    </row>
    <row r="7" spans="2:6" ht="15.75">
      <c r="B7" s="179" t="s">
        <v>3</v>
      </c>
      <c r="C7" s="2"/>
      <c r="D7" s="36" t="s">
        <v>4</v>
      </c>
      <c r="E7" s="17">
        <f>E8+E14</f>
        <v>401357</v>
      </c>
      <c r="F7" s="162">
        <f>E7*100/E311</f>
        <v>1.8554675400780472</v>
      </c>
    </row>
    <row r="8" spans="2:5" ht="14.25">
      <c r="B8" s="180"/>
      <c r="C8" s="14" t="s">
        <v>5</v>
      </c>
      <c r="D8" s="37" t="s">
        <v>102</v>
      </c>
      <c r="E8" s="18">
        <f>E9</f>
        <v>400000</v>
      </c>
    </row>
    <row r="9" spans="2:5" ht="14.25">
      <c r="B9" s="180"/>
      <c r="C9" s="15"/>
      <c r="D9" s="44" t="s">
        <v>0</v>
      </c>
      <c r="E9" s="33">
        <f>E10</f>
        <v>400000</v>
      </c>
    </row>
    <row r="10" spans="2:5" ht="15" thickBot="1">
      <c r="B10" s="180"/>
      <c r="C10" s="15"/>
      <c r="D10" s="97" t="s">
        <v>75</v>
      </c>
      <c r="E10" s="78">
        <f>E11+E12+E13</f>
        <v>400000</v>
      </c>
    </row>
    <row r="11" spans="2:5" ht="23.25" thickBot="1">
      <c r="B11" s="180"/>
      <c r="C11" s="15"/>
      <c r="D11" s="149" t="s">
        <v>108</v>
      </c>
      <c r="E11" s="150">
        <v>50000</v>
      </c>
    </row>
    <row r="12" spans="2:5" ht="15" thickBot="1">
      <c r="B12" s="180"/>
      <c r="C12" s="15"/>
      <c r="D12" s="152" t="s">
        <v>110</v>
      </c>
      <c r="E12" s="78">
        <v>300000</v>
      </c>
    </row>
    <row r="13" spans="2:5" ht="23.25" thickBot="1">
      <c r="B13" s="180"/>
      <c r="C13" s="15"/>
      <c r="D13" s="151" t="s">
        <v>109</v>
      </c>
      <c r="E13" s="78">
        <v>50000</v>
      </c>
    </row>
    <row r="14" spans="2:5" ht="14.25">
      <c r="B14" s="180"/>
      <c r="C14" s="14" t="s">
        <v>6</v>
      </c>
      <c r="D14" s="81" t="s">
        <v>7</v>
      </c>
      <c r="E14" s="18">
        <f>E15</f>
        <v>1357</v>
      </c>
    </row>
    <row r="15" spans="2:5" ht="14.25">
      <c r="B15" s="180"/>
      <c r="C15" s="15"/>
      <c r="D15" s="95" t="s">
        <v>51</v>
      </c>
      <c r="E15" s="46">
        <f>E16</f>
        <v>1357</v>
      </c>
    </row>
    <row r="16" spans="2:5" ht="14.25">
      <c r="B16" s="181"/>
      <c r="C16" s="15"/>
      <c r="D16" s="84" t="s">
        <v>72</v>
      </c>
      <c r="E16" s="79">
        <v>1357</v>
      </c>
    </row>
    <row r="17" spans="2:6" ht="15.75">
      <c r="B17" s="29" t="s">
        <v>8</v>
      </c>
      <c r="C17" s="5"/>
      <c r="D17" s="31" t="s">
        <v>9</v>
      </c>
      <c r="E17" s="17">
        <f>E18</f>
        <v>19600</v>
      </c>
      <c r="F17" s="162">
        <f>E17*100/E311</f>
        <v>0.09061051329746267</v>
      </c>
    </row>
    <row r="18" spans="2:5" ht="15.75">
      <c r="B18" s="3"/>
      <c r="C18" s="186" t="s">
        <v>10</v>
      </c>
      <c r="D18" s="40" t="s">
        <v>11</v>
      </c>
      <c r="E18" s="18">
        <f>E19</f>
        <v>19600</v>
      </c>
    </row>
    <row r="19" spans="2:5" ht="15.75">
      <c r="B19" s="3"/>
      <c r="C19" s="187"/>
      <c r="D19" s="95" t="s">
        <v>76</v>
      </c>
      <c r="E19" s="46">
        <f>E20</f>
        <v>19600</v>
      </c>
    </row>
    <row r="20" spans="2:5" ht="15.75">
      <c r="B20" s="3"/>
      <c r="C20" s="187"/>
      <c r="D20" s="74" t="s">
        <v>79</v>
      </c>
      <c r="E20" s="45">
        <f>E21+E22</f>
        <v>19600</v>
      </c>
    </row>
    <row r="21" spans="2:5" ht="15.75">
      <c r="B21" s="3"/>
      <c r="C21" s="187"/>
      <c r="D21" s="85" t="s">
        <v>80</v>
      </c>
      <c r="E21" s="76">
        <v>8400</v>
      </c>
    </row>
    <row r="22" spans="2:5" ht="15.75">
      <c r="B22" s="3"/>
      <c r="C22" s="187"/>
      <c r="D22" s="85" t="s">
        <v>81</v>
      </c>
      <c r="E22" s="76">
        <v>11200</v>
      </c>
    </row>
    <row r="23" spans="1:6" s="132" customFormat="1" ht="31.5">
      <c r="A23" s="131"/>
      <c r="B23" s="48">
        <v>400</v>
      </c>
      <c r="C23" s="49"/>
      <c r="D23" s="50" t="s">
        <v>92</v>
      </c>
      <c r="E23" s="125">
        <f>E24</f>
        <v>127000</v>
      </c>
      <c r="F23" s="162">
        <f>E23*100/E311</f>
        <v>0.5871191422845795</v>
      </c>
    </row>
    <row r="24" spans="2:5" ht="14.25">
      <c r="B24" s="57"/>
      <c r="C24" s="126" t="s">
        <v>93</v>
      </c>
      <c r="D24" s="127" t="s">
        <v>94</v>
      </c>
      <c r="E24" s="128">
        <f>E25</f>
        <v>127000</v>
      </c>
    </row>
    <row r="25" spans="2:5" ht="12.75">
      <c r="B25" s="112"/>
      <c r="C25" s="112"/>
      <c r="D25" s="95" t="s">
        <v>51</v>
      </c>
      <c r="E25" s="129">
        <f>E26</f>
        <v>127000</v>
      </c>
    </row>
    <row r="26" spans="2:5" ht="12.75">
      <c r="B26" s="105"/>
      <c r="C26" s="105"/>
      <c r="D26" s="68" t="s">
        <v>82</v>
      </c>
      <c r="E26" s="130">
        <f>E27</f>
        <v>127000</v>
      </c>
    </row>
    <row r="27" spans="2:5" ht="15.75">
      <c r="B27" s="2"/>
      <c r="C27" s="4"/>
      <c r="D27" s="77" t="s">
        <v>83</v>
      </c>
      <c r="E27" s="69">
        <v>127000</v>
      </c>
    </row>
    <row r="28" spans="1:6" s="53" customFormat="1" ht="15.75">
      <c r="A28" s="52"/>
      <c r="B28" s="48">
        <v>600</v>
      </c>
      <c r="C28" s="49"/>
      <c r="D28" s="50" t="s">
        <v>12</v>
      </c>
      <c r="E28" s="51">
        <f>E29+E33+E40</f>
        <v>2700000</v>
      </c>
      <c r="F28" s="162">
        <f>E28*100/E311</f>
        <v>12.482060505262714</v>
      </c>
    </row>
    <row r="29" spans="1:5" s="53" customFormat="1" ht="15.75">
      <c r="A29" s="52"/>
      <c r="B29" s="169"/>
      <c r="C29" s="7">
        <v>60014</v>
      </c>
      <c r="D29" s="38" t="s">
        <v>115</v>
      </c>
      <c r="E29" s="18">
        <f>E30</f>
        <v>920000</v>
      </c>
    </row>
    <row r="30" spans="1:5" s="53" customFormat="1" ht="15.75">
      <c r="A30" s="52"/>
      <c r="B30" s="169"/>
      <c r="C30" s="8"/>
      <c r="D30" s="122" t="s">
        <v>0</v>
      </c>
      <c r="E30" s="46">
        <f>E31</f>
        <v>920000</v>
      </c>
    </row>
    <row r="31" spans="1:5" s="53" customFormat="1" ht="15.75">
      <c r="A31" s="52"/>
      <c r="B31" s="105"/>
      <c r="C31" s="156"/>
      <c r="D31" s="97" t="s">
        <v>95</v>
      </c>
      <c r="E31" s="130">
        <f>E32</f>
        <v>920000</v>
      </c>
    </row>
    <row r="32" spans="1:5" s="53" customFormat="1" ht="35.25">
      <c r="A32" s="52"/>
      <c r="B32" s="155"/>
      <c r="C32" s="155"/>
      <c r="D32" s="157" t="s">
        <v>116</v>
      </c>
      <c r="E32" s="158">
        <v>920000</v>
      </c>
    </row>
    <row r="33" spans="2:5" ht="15.75">
      <c r="B33" s="3"/>
      <c r="C33" s="168">
        <v>60016</v>
      </c>
      <c r="D33" s="38" t="s">
        <v>13</v>
      </c>
      <c r="E33" s="18">
        <f>E34+E37</f>
        <v>1650000</v>
      </c>
    </row>
    <row r="34" spans="2:5" ht="15.75">
      <c r="B34" s="3"/>
      <c r="C34" s="169"/>
      <c r="D34" s="95" t="s">
        <v>51</v>
      </c>
      <c r="E34" s="46">
        <f>E35</f>
        <v>150000</v>
      </c>
    </row>
    <row r="35" spans="2:5" ht="15.75">
      <c r="B35" s="3"/>
      <c r="C35" s="8"/>
      <c r="D35" s="74" t="s">
        <v>79</v>
      </c>
      <c r="E35" s="82">
        <f>E36</f>
        <v>150000</v>
      </c>
    </row>
    <row r="36" spans="2:6" ht="19.5">
      <c r="B36" s="3"/>
      <c r="C36" s="8"/>
      <c r="D36" s="77" t="s">
        <v>83</v>
      </c>
      <c r="E36" s="83">
        <v>150000</v>
      </c>
      <c r="F36" s="135" t="s">
        <v>111</v>
      </c>
    </row>
    <row r="37" spans="2:5" ht="15.75">
      <c r="B37" s="3"/>
      <c r="C37" s="8"/>
      <c r="D37" s="122" t="s">
        <v>0</v>
      </c>
      <c r="E37" s="123">
        <f>E38</f>
        <v>1500000</v>
      </c>
    </row>
    <row r="38" spans="2:5" ht="15.75">
      <c r="B38" s="3"/>
      <c r="C38" s="8"/>
      <c r="D38" s="97" t="s">
        <v>95</v>
      </c>
      <c r="E38" s="78">
        <f>E39</f>
        <v>1500000</v>
      </c>
    </row>
    <row r="39" spans="2:5" ht="15.75">
      <c r="B39" s="3"/>
      <c r="C39" s="8"/>
      <c r="D39" s="97" t="s">
        <v>119</v>
      </c>
      <c r="E39" s="78">
        <v>1500000</v>
      </c>
    </row>
    <row r="40" spans="2:5" ht="15.75">
      <c r="B40" s="3"/>
      <c r="C40" s="168">
        <v>60017</v>
      </c>
      <c r="D40" s="39" t="s">
        <v>14</v>
      </c>
      <c r="E40" s="18">
        <f>E41</f>
        <v>130000</v>
      </c>
    </row>
    <row r="41" spans="2:5" ht="15.75">
      <c r="B41" s="3"/>
      <c r="C41" s="169"/>
      <c r="D41" s="98" t="s">
        <v>51</v>
      </c>
      <c r="E41" s="99">
        <f>E42</f>
        <v>130000</v>
      </c>
    </row>
    <row r="42" spans="2:5" ht="15.75">
      <c r="B42" s="3"/>
      <c r="C42" s="169"/>
      <c r="D42" s="84" t="s">
        <v>82</v>
      </c>
      <c r="E42" s="45">
        <f>E43</f>
        <v>130000</v>
      </c>
    </row>
    <row r="43" spans="2:6" ht="15.75">
      <c r="B43" s="3"/>
      <c r="C43" s="171"/>
      <c r="D43" s="77" t="s">
        <v>83</v>
      </c>
      <c r="E43" s="76">
        <v>130000</v>
      </c>
      <c r="F43" s="139"/>
    </row>
    <row r="44" spans="2:6" ht="15.75">
      <c r="B44" s="6">
        <v>630</v>
      </c>
      <c r="C44" s="5"/>
      <c r="D44" s="31" t="s">
        <v>15</v>
      </c>
      <c r="E44" s="17">
        <f>E45</f>
        <v>6000</v>
      </c>
      <c r="F44" s="162">
        <f>E44*100/E311</f>
        <v>0.027737912233917143</v>
      </c>
    </row>
    <row r="45" spans="2:5" ht="15.75">
      <c r="B45" s="3"/>
      <c r="C45" s="168">
        <v>63003</v>
      </c>
      <c r="D45" s="40" t="s">
        <v>16</v>
      </c>
      <c r="E45" s="18">
        <f>E46</f>
        <v>6000</v>
      </c>
    </row>
    <row r="46" spans="2:5" ht="15.75">
      <c r="B46" s="3"/>
      <c r="C46" s="169"/>
      <c r="D46" s="95" t="s">
        <v>51</v>
      </c>
      <c r="E46" s="46">
        <f>E47</f>
        <v>6000</v>
      </c>
    </row>
    <row r="47" spans="2:5" ht="15.75">
      <c r="B47" s="3"/>
      <c r="C47" s="169"/>
      <c r="D47" s="68" t="s">
        <v>84</v>
      </c>
      <c r="E47" s="69">
        <f>E48</f>
        <v>6000</v>
      </c>
    </row>
    <row r="48" spans="2:5" ht="15.75">
      <c r="B48" s="2"/>
      <c r="C48" s="172"/>
      <c r="D48" s="77" t="s">
        <v>83</v>
      </c>
      <c r="E48" s="80">
        <v>6000</v>
      </c>
    </row>
    <row r="49" spans="2:6" ht="15.75">
      <c r="B49" s="165">
        <v>700</v>
      </c>
      <c r="C49" s="5"/>
      <c r="D49" s="41" t="s">
        <v>17</v>
      </c>
      <c r="E49" s="17">
        <f>E50</f>
        <v>97000</v>
      </c>
      <c r="F49" s="162">
        <f>E49*100/E311</f>
        <v>0.4484295811149938</v>
      </c>
    </row>
    <row r="50" spans="2:5" ht="14.25">
      <c r="B50" s="166"/>
      <c r="C50" s="168">
        <v>70005</v>
      </c>
      <c r="D50" s="40" t="s">
        <v>18</v>
      </c>
      <c r="E50" s="18">
        <f>E51</f>
        <v>97000</v>
      </c>
    </row>
    <row r="51" spans="2:5" ht="15">
      <c r="B51" s="166"/>
      <c r="C51" s="169"/>
      <c r="D51" s="95" t="s">
        <v>51</v>
      </c>
      <c r="E51" s="96">
        <f>E52</f>
        <v>97000</v>
      </c>
    </row>
    <row r="52" spans="2:5" ht="12.75">
      <c r="B52" s="166"/>
      <c r="C52" s="169"/>
      <c r="D52" s="74" t="s">
        <v>79</v>
      </c>
      <c r="E52" s="45">
        <f>E53+E54</f>
        <v>97000</v>
      </c>
    </row>
    <row r="53" spans="2:5" ht="12.75">
      <c r="B53" s="166"/>
      <c r="C53" s="169"/>
      <c r="D53" s="75" t="s">
        <v>80</v>
      </c>
      <c r="E53" s="76">
        <v>2000</v>
      </c>
    </row>
    <row r="54" spans="2:6" ht="12.75">
      <c r="B54" s="167"/>
      <c r="C54" s="169"/>
      <c r="D54" s="77" t="s">
        <v>83</v>
      </c>
      <c r="E54" s="76">
        <v>95000</v>
      </c>
      <c r="F54" s="135"/>
    </row>
    <row r="55" spans="2:6" ht="15.75">
      <c r="B55" s="6">
        <v>710</v>
      </c>
      <c r="C55" s="5"/>
      <c r="D55" s="31" t="s">
        <v>19</v>
      </c>
      <c r="E55" s="17">
        <f>E57+E60</f>
        <v>42000</v>
      </c>
      <c r="F55" s="162">
        <f>E55*100/E311</f>
        <v>0.19416538563742</v>
      </c>
    </row>
    <row r="56" spans="1:5" s="21" customFormat="1" ht="15">
      <c r="A56" s="27"/>
      <c r="B56" s="30"/>
      <c r="C56" s="7">
        <v>71035</v>
      </c>
      <c r="D56" s="38" t="s">
        <v>56</v>
      </c>
      <c r="E56" s="18">
        <f>E59</f>
        <v>2000</v>
      </c>
    </row>
    <row r="57" spans="1:5" s="21" customFormat="1" ht="15">
      <c r="A57" s="27"/>
      <c r="B57" s="30"/>
      <c r="C57" s="8"/>
      <c r="D57" s="95" t="s">
        <v>51</v>
      </c>
      <c r="E57" s="46">
        <f>E58</f>
        <v>2000</v>
      </c>
    </row>
    <row r="58" spans="1:5" s="21" customFormat="1" ht="15">
      <c r="A58" s="27"/>
      <c r="B58" s="30"/>
      <c r="C58" s="8"/>
      <c r="D58" s="68" t="s">
        <v>82</v>
      </c>
      <c r="E58" s="69">
        <f>E59</f>
        <v>2000</v>
      </c>
    </row>
    <row r="59" spans="1:5" s="21" customFormat="1" ht="15">
      <c r="A59" s="27"/>
      <c r="B59" s="30"/>
      <c r="C59" s="8"/>
      <c r="D59" s="77" t="s">
        <v>83</v>
      </c>
      <c r="E59" s="80">
        <v>2000</v>
      </c>
    </row>
    <row r="60" spans="1:5" s="108" customFormat="1" ht="15">
      <c r="A60" s="106"/>
      <c r="B60" s="107"/>
      <c r="C60" s="111">
        <v>71004</v>
      </c>
      <c r="D60" s="109" t="s">
        <v>88</v>
      </c>
      <c r="E60" s="110">
        <f>E61</f>
        <v>40000</v>
      </c>
    </row>
    <row r="61" spans="1:5" s="113" customFormat="1" ht="12.75">
      <c r="A61" s="67"/>
      <c r="B61" s="112"/>
      <c r="C61" s="112"/>
      <c r="D61" s="95" t="s">
        <v>51</v>
      </c>
      <c r="E61" s="46">
        <f>E62</f>
        <v>40000</v>
      </c>
    </row>
    <row r="62" spans="1:5" s="117" customFormat="1" ht="12">
      <c r="A62" s="114"/>
      <c r="B62" s="115"/>
      <c r="C62" s="116"/>
      <c r="D62" s="68" t="s">
        <v>82</v>
      </c>
      <c r="E62" s="69">
        <f>E63</f>
        <v>40000</v>
      </c>
    </row>
    <row r="63" spans="1:5" s="21" customFormat="1" ht="15">
      <c r="A63" s="27"/>
      <c r="B63" s="30"/>
      <c r="C63" s="8"/>
      <c r="D63" s="75" t="s">
        <v>83</v>
      </c>
      <c r="E63" s="80">
        <v>40000</v>
      </c>
    </row>
    <row r="64" spans="1:6" s="1" customFormat="1" ht="15.75">
      <c r="A64" s="28"/>
      <c r="B64" s="6">
        <v>750</v>
      </c>
      <c r="C64" s="5"/>
      <c r="D64" s="41" t="s">
        <v>55</v>
      </c>
      <c r="E64" s="17">
        <f>E65+E69+E74+E82+E86</f>
        <v>1917544</v>
      </c>
      <c r="F64" s="162">
        <f>E64*100/E311</f>
        <v>8.86477786277907</v>
      </c>
    </row>
    <row r="65" spans="2:5" ht="15.75">
      <c r="B65" s="3"/>
      <c r="C65" s="168">
        <v>75011</v>
      </c>
      <c r="D65" s="40" t="s">
        <v>20</v>
      </c>
      <c r="E65" s="18">
        <f>E67</f>
        <v>47444</v>
      </c>
    </row>
    <row r="66" spans="2:5" ht="15.75">
      <c r="B66" s="3"/>
      <c r="C66" s="169"/>
      <c r="D66" s="95" t="s">
        <v>51</v>
      </c>
      <c r="E66" s="46">
        <f>E67</f>
        <v>47444</v>
      </c>
    </row>
    <row r="67" spans="2:5" ht="15.75">
      <c r="B67" s="3"/>
      <c r="C67" s="169"/>
      <c r="D67" s="74" t="s">
        <v>84</v>
      </c>
      <c r="E67" s="79">
        <f>E68</f>
        <v>47444</v>
      </c>
    </row>
    <row r="68" spans="2:5" ht="15.75">
      <c r="B68" s="3"/>
      <c r="C68" s="169"/>
      <c r="D68" s="75" t="s">
        <v>80</v>
      </c>
      <c r="E68" s="130">
        <v>47444</v>
      </c>
    </row>
    <row r="69" spans="2:5" ht="15.75">
      <c r="B69" s="3"/>
      <c r="C69" s="168">
        <v>75022</v>
      </c>
      <c r="D69" s="40" t="s">
        <v>61</v>
      </c>
      <c r="E69" s="18">
        <f>E70</f>
        <v>64500</v>
      </c>
    </row>
    <row r="70" spans="2:5" ht="15.75">
      <c r="B70" s="3"/>
      <c r="C70" s="169"/>
      <c r="D70" s="95" t="s">
        <v>51</v>
      </c>
      <c r="E70" s="55">
        <f>E71+E73</f>
        <v>64500</v>
      </c>
    </row>
    <row r="71" spans="2:5" ht="15.75">
      <c r="B71" s="3"/>
      <c r="C71" s="169"/>
      <c r="D71" s="74" t="s">
        <v>82</v>
      </c>
      <c r="E71" s="79">
        <f>E72</f>
        <v>12500</v>
      </c>
    </row>
    <row r="72" spans="2:5" ht="15.75">
      <c r="B72" s="3"/>
      <c r="C72" s="169"/>
      <c r="D72" s="77" t="s">
        <v>83</v>
      </c>
      <c r="E72" s="80">
        <v>12500</v>
      </c>
    </row>
    <row r="73" spans="2:5" ht="15.75">
      <c r="B73" s="3"/>
      <c r="C73" s="169"/>
      <c r="D73" s="84" t="s">
        <v>73</v>
      </c>
      <c r="E73" s="79">
        <v>52000</v>
      </c>
    </row>
    <row r="74" spans="2:5" ht="15.75">
      <c r="B74" s="3"/>
      <c r="C74" s="168">
        <v>75023</v>
      </c>
      <c r="D74" s="40" t="s">
        <v>98</v>
      </c>
      <c r="E74" s="18">
        <f>E75+E80</f>
        <v>1745000</v>
      </c>
    </row>
    <row r="75" spans="2:5" ht="15.75">
      <c r="B75" s="3"/>
      <c r="C75" s="169"/>
      <c r="D75" s="95" t="s">
        <v>51</v>
      </c>
      <c r="E75" s="46">
        <f>E76+E79</f>
        <v>1723000</v>
      </c>
    </row>
    <row r="76" spans="2:5" ht="15.75">
      <c r="B76" s="3"/>
      <c r="C76" s="169"/>
      <c r="D76" s="74" t="s">
        <v>84</v>
      </c>
      <c r="E76" s="19">
        <f>E77+E78</f>
        <v>1720000</v>
      </c>
    </row>
    <row r="77" spans="2:6" ht="15.75">
      <c r="B77" s="3"/>
      <c r="C77" s="169"/>
      <c r="D77" s="75" t="s">
        <v>80</v>
      </c>
      <c r="E77" s="80">
        <v>1372722</v>
      </c>
      <c r="F77" s="139"/>
    </row>
    <row r="78" spans="2:5" ht="15.75">
      <c r="B78" s="3"/>
      <c r="C78" s="169"/>
      <c r="D78" s="77" t="s">
        <v>83</v>
      </c>
      <c r="E78" s="80">
        <v>347278</v>
      </c>
    </row>
    <row r="79" spans="2:5" ht="15.75">
      <c r="B79" s="3"/>
      <c r="C79" s="169"/>
      <c r="D79" s="84" t="s">
        <v>73</v>
      </c>
      <c r="E79" s="79">
        <v>3000</v>
      </c>
    </row>
    <row r="80" spans="2:5" ht="15.75">
      <c r="B80" s="3"/>
      <c r="C80" s="8"/>
      <c r="D80" s="122" t="s">
        <v>0</v>
      </c>
      <c r="E80" s="123">
        <f>E81</f>
        <v>22000</v>
      </c>
    </row>
    <row r="81" spans="2:5" ht="15.75">
      <c r="B81" s="3"/>
      <c r="C81" s="8"/>
      <c r="D81" s="97" t="s">
        <v>106</v>
      </c>
      <c r="E81" s="78">
        <v>22000</v>
      </c>
    </row>
    <row r="82" spans="2:5" ht="15.75">
      <c r="B82" s="3"/>
      <c r="C82" s="168">
        <v>75075</v>
      </c>
      <c r="D82" s="39" t="s">
        <v>59</v>
      </c>
      <c r="E82" s="18">
        <f>E85</f>
        <v>20000</v>
      </c>
    </row>
    <row r="83" spans="2:5" ht="15.75">
      <c r="B83" s="3"/>
      <c r="C83" s="169"/>
      <c r="D83" s="95" t="s">
        <v>51</v>
      </c>
      <c r="E83" s="46">
        <f>E84</f>
        <v>20000</v>
      </c>
    </row>
    <row r="84" spans="2:5" ht="15.75">
      <c r="B84" s="3"/>
      <c r="C84" s="169"/>
      <c r="D84" s="74" t="s">
        <v>82</v>
      </c>
      <c r="E84" s="79">
        <f>E85</f>
        <v>20000</v>
      </c>
    </row>
    <row r="85" spans="2:5" ht="15.75">
      <c r="B85" s="3"/>
      <c r="C85" s="169"/>
      <c r="D85" s="77" t="s">
        <v>83</v>
      </c>
      <c r="E85" s="80">
        <v>20000</v>
      </c>
    </row>
    <row r="86" spans="2:5" ht="15.75">
      <c r="B86" s="3"/>
      <c r="C86" s="168">
        <v>75095</v>
      </c>
      <c r="D86" s="40" t="s">
        <v>21</v>
      </c>
      <c r="E86" s="18">
        <f>E87</f>
        <v>40600</v>
      </c>
    </row>
    <row r="87" spans="2:5" ht="15.75">
      <c r="B87" s="3"/>
      <c r="C87" s="169"/>
      <c r="D87" s="95" t="s">
        <v>51</v>
      </c>
      <c r="E87" s="46">
        <f>E88+E90</f>
        <v>40600</v>
      </c>
    </row>
    <row r="88" spans="2:5" ht="15.75">
      <c r="B88" s="3"/>
      <c r="C88" s="169"/>
      <c r="D88" s="74" t="s">
        <v>82</v>
      </c>
      <c r="E88" s="19">
        <f>E89</f>
        <v>13000</v>
      </c>
    </row>
    <row r="89" spans="2:5" ht="15.75">
      <c r="B89" s="3"/>
      <c r="C89" s="169"/>
      <c r="D89" s="77" t="s">
        <v>83</v>
      </c>
      <c r="E89" s="80">
        <v>13000</v>
      </c>
    </row>
    <row r="90" spans="2:6" ht="15.75">
      <c r="B90" s="3"/>
      <c r="C90" s="169"/>
      <c r="D90" s="84" t="s">
        <v>73</v>
      </c>
      <c r="E90" s="79">
        <v>27600</v>
      </c>
      <c r="F90" s="139"/>
    </row>
    <row r="91" spans="2:6" ht="47.25">
      <c r="B91" s="6">
        <v>751</v>
      </c>
      <c r="C91" s="10"/>
      <c r="D91" s="31" t="s">
        <v>22</v>
      </c>
      <c r="E91" s="20">
        <f>E92</f>
        <v>1040</v>
      </c>
      <c r="F91" s="162">
        <f>E91*100/E311</f>
        <v>0.004807904787212305</v>
      </c>
    </row>
    <row r="92" spans="2:5" ht="28.5">
      <c r="B92" s="3"/>
      <c r="C92" s="168">
        <v>75101</v>
      </c>
      <c r="D92" s="40" t="s">
        <v>62</v>
      </c>
      <c r="E92" s="18">
        <f>E95</f>
        <v>1040</v>
      </c>
    </row>
    <row r="93" spans="2:5" ht="15.75">
      <c r="B93" s="3"/>
      <c r="C93" s="169"/>
      <c r="D93" s="95" t="s">
        <v>51</v>
      </c>
      <c r="E93" s="46">
        <f>E94</f>
        <v>1040</v>
      </c>
    </row>
    <row r="94" spans="2:5" ht="15.75">
      <c r="B94" s="3"/>
      <c r="C94" s="169"/>
      <c r="D94" s="74" t="s">
        <v>82</v>
      </c>
      <c r="E94" s="79">
        <f>E95</f>
        <v>1040</v>
      </c>
    </row>
    <row r="95" spans="2:5" ht="15.75">
      <c r="B95" s="2"/>
      <c r="C95" s="172"/>
      <c r="D95" s="77" t="s">
        <v>85</v>
      </c>
      <c r="E95" s="80">
        <v>1040</v>
      </c>
    </row>
    <row r="96" spans="2:6" ht="31.5">
      <c r="B96" s="6">
        <v>754</v>
      </c>
      <c r="C96" s="11"/>
      <c r="D96" s="31" t="s">
        <v>23</v>
      </c>
      <c r="E96" s="17">
        <f>E97+E104+E109</f>
        <v>113600</v>
      </c>
      <c r="F96" s="162">
        <f>E96*100/E311</f>
        <v>0.5251711382954979</v>
      </c>
    </row>
    <row r="97" spans="2:5" ht="15.75">
      <c r="B97" s="3"/>
      <c r="C97" s="168">
        <v>75412</v>
      </c>
      <c r="D97" s="40" t="s">
        <v>24</v>
      </c>
      <c r="E97" s="18">
        <f>E98</f>
        <v>105000</v>
      </c>
    </row>
    <row r="98" spans="2:5" ht="15.75">
      <c r="B98" s="3"/>
      <c r="C98" s="169"/>
      <c r="D98" s="95" t="s">
        <v>51</v>
      </c>
      <c r="E98" s="46">
        <f>E99+E102+E103</f>
        <v>105000</v>
      </c>
    </row>
    <row r="99" spans="2:5" ht="15.75">
      <c r="B99" s="3"/>
      <c r="C99" s="169"/>
      <c r="D99" s="74" t="s">
        <v>82</v>
      </c>
      <c r="E99" s="79">
        <f>E100+E101</f>
        <v>47000</v>
      </c>
    </row>
    <row r="100" spans="2:7" ht="15.75">
      <c r="B100" s="3"/>
      <c r="C100" s="169"/>
      <c r="D100" s="75" t="s">
        <v>80</v>
      </c>
      <c r="E100" s="80">
        <v>8000</v>
      </c>
      <c r="F100" s="137"/>
      <c r="G100" s="136"/>
    </row>
    <row r="101" spans="2:5" ht="15.75">
      <c r="B101" s="3"/>
      <c r="C101" s="169"/>
      <c r="D101" s="77" t="s">
        <v>83</v>
      </c>
      <c r="E101" s="80">
        <v>39000</v>
      </c>
    </row>
    <row r="102" spans="2:5" ht="15.75">
      <c r="B102" s="3"/>
      <c r="C102" s="169"/>
      <c r="D102" s="84" t="s">
        <v>72</v>
      </c>
      <c r="E102" s="80">
        <v>50000</v>
      </c>
    </row>
    <row r="103" spans="2:5" ht="15.75">
      <c r="B103" s="3"/>
      <c r="C103" s="169"/>
      <c r="D103" s="145" t="s">
        <v>73</v>
      </c>
      <c r="E103" s="60">
        <v>8000</v>
      </c>
    </row>
    <row r="104" spans="2:5" ht="15.75">
      <c r="B104" s="3"/>
      <c r="C104" s="168">
        <v>75414</v>
      </c>
      <c r="D104" s="40" t="s">
        <v>63</v>
      </c>
      <c r="E104" s="18">
        <f>E105</f>
        <v>5600</v>
      </c>
    </row>
    <row r="105" spans="2:5" ht="15.75">
      <c r="B105" s="3"/>
      <c r="C105" s="169"/>
      <c r="D105" s="95" t="s">
        <v>51</v>
      </c>
      <c r="E105" s="46">
        <f>E106</f>
        <v>5600</v>
      </c>
    </row>
    <row r="106" spans="2:5" ht="15.75">
      <c r="B106" s="3"/>
      <c r="C106" s="169"/>
      <c r="D106" s="74" t="s">
        <v>82</v>
      </c>
      <c r="E106" s="79">
        <f>E107+E108</f>
        <v>5600</v>
      </c>
    </row>
    <row r="107" spans="2:5" ht="15.75">
      <c r="B107" s="3"/>
      <c r="C107" s="169"/>
      <c r="D107" s="75" t="s">
        <v>80</v>
      </c>
      <c r="E107" s="80">
        <v>1200</v>
      </c>
    </row>
    <row r="108" spans="2:5" ht="15.75">
      <c r="B108" s="3"/>
      <c r="C108" s="169"/>
      <c r="D108" s="77" t="s">
        <v>83</v>
      </c>
      <c r="E108" s="80">
        <v>4400</v>
      </c>
    </row>
    <row r="109" spans="1:5" s="21" customFormat="1" ht="15">
      <c r="A109" s="27"/>
      <c r="B109" s="30"/>
      <c r="C109" s="7">
        <v>75421</v>
      </c>
      <c r="D109" s="38" t="s">
        <v>64</v>
      </c>
      <c r="E109" s="18">
        <f>E112</f>
        <v>3000</v>
      </c>
    </row>
    <row r="110" spans="1:5" s="21" customFormat="1" ht="15">
      <c r="A110" s="27"/>
      <c r="B110" s="30"/>
      <c r="C110" s="8"/>
      <c r="D110" s="95" t="s">
        <v>51</v>
      </c>
      <c r="E110" s="46">
        <f>E111</f>
        <v>3000</v>
      </c>
    </row>
    <row r="111" spans="1:5" s="21" customFormat="1" ht="15">
      <c r="A111" s="27"/>
      <c r="B111" s="30"/>
      <c r="C111" s="8"/>
      <c r="D111" s="74" t="s">
        <v>86</v>
      </c>
      <c r="E111" s="79">
        <f>E112</f>
        <v>3000</v>
      </c>
    </row>
    <row r="112" spans="2:5" ht="15.75">
      <c r="B112" s="3"/>
      <c r="C112" s="9"/>
      <c r="D112" s="77" t="s">
        <v>83</v>
      </c>
      <c r="E112" s="80">
        <v>3000</v>
      </c>
    </row>
    <row r="113" spans="2:6" ht="15.75">
      <c r="B113" s="6">
        <v>757</v>
      </c>
      <c r="C113" s="5"/>
      <c r="D113" s="31" t="s">
        <v>25</v>
      </c>
      <c r="E113" s="17">
        <f>E114</f>
        <v>380000</v>
      </c>
      <c r="F113" s="162">
        <f>E113*100/E311</f>
        <v>1.756734441481419</v>
      </c>
    </row>
    <row r="114" spans="2:5" ht="28.5">
      <c r="B114" s="3"/>
      <c r="C114" s="168">
        <v>75702</v>
      </c>
      <c r="D114" s="40" t="s">
        <v>65</v>
      </c>
      <c r="E114" s="18">
        <f>E115</f>
        <v>380000</v>
      </c>
    </row>
    <row r="115" spans="2:5" ht="15.75">
      <c r="B115" s="3"/>
      <c r="C115" s="169"/>
      <c r="D115" s="95" t="s">
        <v>51</v>
      </c>
      <c r="E115" s="46">
        <f>E116</f>
        <v>380000</v>
      </c>
    </row>
    <row r="116" spans="2:5" ht="15.75">
      <c r="B116" s="3"/>
      <c r="C116" s="169"/>
      <c r="D116" s="84" t="s">
        <v>74</v>
      </c>
      <c r="E116" s="79">
        <v>380000</v>
      </c>
    </row>
    <row r="117" spans="2:6" ht="15.75">
      <c r="B117" s="6">
        <v>758</v>
      </c>
      <c r="C117" s="5"/>
      <c r="D117" s="41" t="s">
        <v>26</v>
      </c>
      <c r="E117" s="20">
        <f>E118</f>
        <v>174500</v>
      </c>
      <c r="F117" s="162">
        <f>E117*100/E311</f>
        <v>0.8067109474697569</v>
      </c>
    </row>
    <row r="118" spans="2:5" ht="15.75">
      <c r="B118" s="3"/>
      <c r="C118" s="168">
        <v>75818</v>
      </c>
      <c r="D118" s="40" t="s">
        <v>27</v>
      </c>
      <c r="E118" s="18">
        <f>E119</f>
        <v>174500</v>
      </c>
    </row>
    <row r="119" spans="2:5" ht="15.75">
      <c r="B119" s="3"/>
      <c r="C119" s="169"/>
      <c r="D119" s="95" t="s">
        <v>51</v>
      </c>
      <c r="E119" s="55">
        <f>E120</f>
        <v>174500</v>
      </c>
    </row>
    <row r="120" spans="2:5" ht="15.75">
      <c r="B120" s="3"/>
      <c r="C120" s="169"/>
      <c r="D120" s="74" t="s">
        <v>84</v>
      </c>
      <c r="E120" s="18">
        <f>E121</f>
        <v>174500</v>
      </c>
    </row>
    <row r="121" spans="2:5" ht="15.75">
      <c r="B121" s="3"/>
      <c r="C121" s="169"/>
      <c r="D121" s="77" t="s">
        <v>89</v>
      </c>
      <c r="E121" s="86">
        <v>174500</v>
      </c>
    </row>
    <row r="122" spans="2:5" ht="15.75">
      <c r="B122" s="3"/>
      <c r="C122" s="8"/>
      <c r="D122" s="124" t="s">
        <v>121</v>
      </c>
      <c r="E122" s="118"/>
    </row>
    <row r="123" spans="2:5" ht="15.75">
      <c r="B123" s="3"/>
      <c r="C123" s="8"/>
      <c r="D123" s="124" t="s">
        <v>101</v>
      </c>
      <c r="E123" s="118"/>
    </row>
    <row r="124" spans="2:5" ht="15.75">
      <c r="B124" s="3"/>
      <c r="C124" s="8"/>
      <c r="D124" s="124" t="s">
        <v>96</v>
      </c>
      <c r="E124" s="119"/>
    </row>
    <row r="125" spans="2:6" ht="15.75">
      <c r="B125" s="6">
        <v>801</v>
      </c>
      <c r="C125" s="11"/>
      <c r="D125" s="41" t="s">
        <v>28</v>
      </c>
      <c r="E125" s="17">
        <f>E126+E138+E145+E152+E159+E168+E172+E178+E163</f>
        <v>10452700</v>
      </c>
      <c r="F125" s="162">
        <f>E125*100/E311</f>
        <v>48.322679201244284</v>
      </c>
    </row>
    <row r="126" spans="2:5" ht="15.75">
      <c r="B126" s="3"/>
      <c r="C126" s="168">
        <v>80101</v>
      </c>
      <c r="D126" s="40" t="s">
        <v>29</v>
      </c>
      <c r="E126" s="18">
        <f>E127+E133</f>
        <v>4618016</v>
      </c>
    </row>
    <row r="127" spans="2:5" ht="15.75">
      <c r="B127" s="3"/>
      <c r="C127" s="169"/>
      <c r="D127" s="95" t="s">
        <v>51</v>
      </c>
      <c r="E127" s="46">
        <f>E128+E131+E132</f>
        <v>4526516</v>
      </c>
    </row>
    <row r="128" spans="2:5" ht="15.75">
      <c r="B128" s="3"/>
      <c r="C128" s="169"/>
      <c r="D128" s="74" t="s">
        <v>82</v>
      </c>
      <c r="E128" s="79">
        <f>E129+E130</f>
        <v>3498686</v>
      </c>
    </row>
    <row r="129" spans="2:6" ht="15.75">
      <c r="B129" s="3"/>
      <c r="C129" s="169"/>
      <c r="D129" s="75" t="s">
        <v>80</v>
      </c>
      <c r="E129" s="80">
        <v>2873757</v>
      </c>
      <c r="F129" s="139"/>
    </row>
    <row r="130" spans="2:5" ht="15.75">
      <c r="B130" s="3"/>
      <c r="C130" s="169"/>
      <c r="D130" s="77" t="s">
        <v>83</v>
      </c>
      <c r="E130" s="80">
        <v>624929</v>
      </c>
    </row>
    <row r="131" spans="2:5" ht="15.75">
      <c r="B131" s="3"/>
      <c r="C131" s="169"/>
      <c r="D131" s="84" t="s">
        <v>72</v>
      </c>
      <c r="E131" s="79">
        <v>857215</v>
      </c>
    </row>
    <row r="132" spans="2:5" ht="15.75">
      <c r="B132" s="3"/>
      <c r="C132" s="169"/>
      <c r="D132" s="84" t="s">
        <v>73</v>
      </c>
      <c r="E132" s="79">
        <v>170615</v>
      </c>
    </row>
    <row r="133" spans="2:5" ht="15.75">
      <c r="B133" s="3"/>
      <c r="C133" s="8"/>
      <c r="D133" s="44" t="s">
        <v>0</v>
      </c>
      <c r="E133" s="121">
        <f>E134</f>
        <v>91500</v>
      </c>
    </row>
    <row r="134" spans="2:5" ht="15.75">
      <c r="B134" s="3"/>
      <c r="C134" s="8"/>
      <c r="D134" s="97" t="s">
        <v>75</v>
      </c>
      <c r="E134" s="120">
        <f>E135+E136+E137</f>
        <v>91500</v>
      </c>
    </row>
    <row r="135" spans="2:5" ht="15.75">
      <c r="B135" s="3"/>
      <c r="C135" s="8"/>
      <c r="D135" s="97" t="s">
        <v>112</v>
      </c>
      <c r="E135" s="120">
        <v>65000</v>
      </c>
    </row>
    <row r="136" spans="2:5" ht="24">
      <c r="B136" s="3"/>
      <c r="C136" s="8"/>
      <c r="D136" s="97" t="s">
        <v>120</v>
      </c>
      <c r="E136" s="120">
        <v>20000</v>
      </c>
    </row>
    <row r="137" spans="2:7" ht="15.75">
      <c r="B137" s="3"/>
      <c r="C137" s="8"/>
      <c r="D137" s="148" t="s">
        <v>107</v>
      </c>
      <c r="E137" s="87">
        <v>6500</v>
      </c>
      <c r="G137" s="143"/>
    </row>
    <row r="138" spans="2:5" ht="28.5">
      <c r="B138" s="3"/>
      <c r="C138" s="168">
        <v>80103</v>
      </c>
      <c r="D138" s="40" t="s">
        <v>57</v>
      </c>
      <c r="E138" s="32">
        <f>E139</f>
        <v>520018</v>
      </c>
    </row>
    <row r="139" spans="2:5" ht="15.75">
      <c r="B139" s="3"/>
      <c r="C139" s="169"/>
      <c r="D139" s="95" t="s">
        <v>51</v>
      </c>
      <c r="E139" s="103">
        <f>E140+E143+E144</f>
        <v>520018</v>
      </c>
    </row>
    <row r="140" spans="2:5" ht="15.75">
      <c r="B140" s="3"/>
      <c r="C140" s="169"/>
      <c r="D140" s="74" t="s">
        <v>82</v>
      </c>
      <c r="E140" s="87">
        <f>E141+E142</f>
        <v>306348</v>
      </c>
    </row>
    <row r="141" spans="2:6" ht="15.75">
      <c r="B141" s="3"/>
      <c r="C141" s="169"/>
      <c r="D141" s="75" t="s">
        <v>80</v>
      </c>
      <c r="E141" s="88">
        <v>267645</v>
      </c>
      <c r="F141" s="139"/>
    </row>
    <row r="142" spans="2:5" ht="15.75">
      <c r="B142" s="3"/>
      <c r="C142" s="169"/>
      <c r="D142" s="77" t="s">
        <v>83</v>
      </c>
      <c r="E142" s="88">
        <v>38703</v>
      </c>
    </row>
    <row r="143" spans="2:5" ht="15.75">
      <c r="B143" s="3"/>
      <c r="C143" s="169"/>
      <c r="D143" s="84" t="s">
        <v>72</v>
      </c>
      <c r="E143" s="87">
        <v>199150</v>
      </c>
    </row>
    <row r="144" spans="2:5" ht="15.75">
      <c r="B144" s="3"/>
      <c r="C144" s="169"/>
      <c r="D144" s="84" t="s">
        <v>73</v>
      </c>
      <c r="E144" s="87">
        <v>14520</v>
      </c>
    </row>
    <row r="145" spans="2:5" ht="15.75">
      <c r="B145" s="3"/>
      <c r="C145" s="168">
        <v>80104</v>
      </c>
      <c r="D145" s="40" t="s">
        <v>38</v>
      </c>
      <c r="E145" s="18">
        <f>E146</f>
        <v>2190750</v>
      </c>
    </row>
    <row r="146" spans="2:5" ht="15.75">
      <c r="B146" s="3"/>
      <c r="C146" s="169"/>
      <c r="D146" s="95" t="s">
        <v>51</v>
      </c>
      <c r="E146" s="103">
        <f>E147+E150+E151</f>
        <v>2190750</v>
      </c>
    </row>
    <row r="147" spans="2:5" ht="15.75">
      <c r="B147" s="3"/>
      <c r="C147" s="169"/>
      <c r="D147" s="74" t="s">
        <v>82</v>
      </c>
      <c r="E147" s="87">
        <f>E148+E149</f>
        <v>638250</v>
      </c>
    </row>
    <row r="148" spans="2:6" ht="15.75">
      <c r="B148" s="3"/>
      <c r="C148" s="169"/>
      <c r="D148" s="75" t="s">
        <v>80</v>
      </c>
      <c r="E148" s="88">
        <v>508100</v>
      </c>
      <c r="F148" s="139"/>
    </row>
    <row r="149" spans="2:5" ht="15.75">
      <c r="B149" s="3"/>
      <c r="C149" s="169"/>
      <c r="D149" s="77" t="s">
        <v>83</v>
      </c>
      <c r="E149" s="88">
        <v>130150</v>
      </c>
    </row>
    <row r="150" spans="2:6" ht="15.75">
      <c r="B150" s="3"/>
      <c r="C150" s="169"/>
      <c r="D150" s="84" t="s">
        <v>72</v>
      </c>
      <c r="E150" s="87">
        <v>1523500</v>
      </c>
      <c r="F150" s="139"/>
    </row>
    <row r="151" spans="2:5" ht="15.75">
      <c r="B151" s="3"/>
      <c r="C151" s="169"/>
      <c r="D151" s="84" t="s">
        <v>73</v>
      </c>
      <c r="E151" s="87">
        <v>29000</v>
      </c>
    </row>
    <row r="152" spans="2:5" ht="15.75">
      <c r="B152" s="3"/>
      <c r="C152" s="168">
        <v>80110</v>
      </c>
      <c r="D152" s="40" t="s">
        <v>99</v>
      </c>
      <c r="E152" s="18">
        <f>E153</f>
        <v>2294112</v>
      </c>
    </row>
    <row r="153" spans="2:5" ht="15.75">
      <c r="B153" s="3"/>
      <c r="C153" s="169"/>
      <c r="D153" s="95" t="s">
        <v>51</v>
      </c>
      <c r="E153" s="103">
        <f>E154+E157+E158</f>
        <v>2294112</v>
      </c>
    </row>
    <row r="154" spans="2:5" ht="15.75">
      <c r="B154" s="3"/>
      <c r="C154" s="169"/>
      <c r="D154" s="74" t="s">
        <v>82</v>
      </c>
      <c r="E154" s="87">
        <f>E155+E156</f>
        <v>1799362</v>
      </c>
    </row>
    <row r="155" spans="2:5" ht="15.75">
      <c r="B155" s="3"/>
      <c r="C155" s="169"/>
      <c r="D155" s="75" t="s">
        <v>80</v>
      </c>
      <c r="E155" s="88">
        <v>1598508</v>
      </c>
    </row>
    <row r="156" spans="2:5" ht="15.75">
      <c r="B156" s="3"/>
      <c r="C156" s="169"/>
      <c r="D156" s="77" t="s">
        <v>83</v>
      </c>
      <c r="E156" s="88">
        <v>200854</v>
      </c>
    </row>
    <row r="157" spans="2:5" ht="15.75">
      <c r="B157" s="3"/>
      <c r="C157" s="169"/>
      <c r="D157" s="84" t="s">
        <v>72</v>
      </c>
      <c r="E157" s="87">
        <v>418750</v>
      </c>
    </row>
    <row r="158" spans="2:5" ht="15.75">
      <c r="B158" s="3"/>
      <c r="C158" s="169"/>
      <c r="D158" s="84" t="s">
        <v>73</v>
      </c>
      <c r="E158" s="87">
        <v>76000</v>
      </c>
    </row>
    <row r="159" spans="2:5" ht="15.75">
      <c r="B159" s="3"/>
      <c r="C159" s="168">
        <v>80113</v>
      </c>
      <c r="D159" s="40" t="s">
        <v>30</v>
      </c>
      <c r="E159" s="18">
        <f>E160</f>
        <v>106500</v>
      </c>
    </row>
    <row r="160" spans="2:5" ht="15.75">
      <c r="B160" s="3"/>
      <c r="C160" s="169"/>
      <c r="D160" s="95" t="s">
        <v>51</v>
      </c>
      <c r="E160" s="46">
        <f>E161</f>
        <v>106500</v>
      </c>
    </row>
    <row r="161" spans="2:5" ht="15.75">
      <c r="B161" s="3"/>
      <c r="C161" s="169"/>
      <c r="D161" s="74" t="s">
        <v>82</v>
      </c>
      <c r="E161" s="79">
        <f>E162</f>
        <v>106500</v>
      </c>
    </row>
    <row r="162" spans="2:6" ht="15.75">
      <c r="B162" s="3"/>
      <c r="C162" s="169"/>
      <c r="D162" s="77" t="s">
        <v>85</v>
      </c>
      <c r="E162" s="80">
        <v>106500</v>
      </c>
      <c r="F162" s="139"/>
    </row>
    <row r="163" spans="1:5" s="56" customFormat="1" ht="28.5">
      <c r="A163" s="54"/>
      <c r="B163" s="70"/>
      <c r="C163" s="140">
        <v>80114</v>
      </c>
      <c r="D163" s="71" t="s">
        <v>69</v>
      </c>
      <c r="E163" s="141">
        <f>E164</f>
        <v>243000</v>
      </c>
    </row>
    <row r="164" spans="1:5" s="56" customFormat="1" ht="15">
      <c r="A164" s="54"/>
      <c r="B164" s="70"/>
      <c r="C164" s="57"/>
      <c r="D164" s="95" t="s">
        <v>51</v>
      </c>
      <c r="E164" s="46">
        <f>E165</f>
        <v>243000</v>
      </c>
    </row>
    <row r="165" spans="1:5" s="56" customFormat="1" ht="15">
      <c r="A165" s="54"/>
      <c r="B165" s="70"/>
      <c r="C165" s="57"/>
      <c r="D165" s="74" t="s">
        <v>82</v>
      </c>
      <c r="E165" s="79">
        <f>E166+E167</f>
        <v>243000</v>
      </c>
    </row>
    <row r="166" spans="1:6" s="56" customFormat="1" ht="15">
      <c r="A166" s="54"/>
      <c r="B166" s="70"/>
      <c r="C166" s="57"/>
      <c r="D166" s="75" t="s">
        <v>80</v>
      </c>
      <c r="E166" s="19">
        <v>215000</v>
      </c>
      <c r="F166" s="139"/>
    </row>
    <row r="167" spans="1:5" s="56" customFormat="1" ht="15">
      <c r="A167" s="54"/>
      <c r="B167" s="70"/>
      <c r="C167" s="57"/>
      <c r="D167" s="77" t="s">
        <v>83</v>
      </c>
      <c r="E167" s="19">
        <v>28000</v>
      </c>
    </row>
    <row r="168" spans="2:5" ht="15.75">
      <c r="B168" s="3"/>
      <c r="C168" s="168">
        <v>80146</v>
      </c>
      <c r="D168" s="38" t="s">
        <v>31</v>
      </c>
      <c r="E168" s="18">
        <f>E169</f>
        <v>35260</v>
      </c>
    </row>
    <row r="169" spans="2:5" ht="15.75">
      <c r="B169" s="3"/>
      <c r="C169" s="169"/>
      <c r="D169" s="95" t="s">
        <v>51</v>
      </c>
      <c r="E169" s="46">
        <f>E170</f>
        <v>35260</v>
      </c>
    </row>
    <row r="170" spans="2:5" ht="15.75">
      <c r="B170" s="3"/>
      <c r="C170" s="169"/>
      <c r="D170" s="74" t="s">
        <v>79</v>
      </c>
      <c r="E170" s="79">
        <f>E171</f>
        <v>35260</v>
      </c>
    </row>
    <row r="171" spans="2:5" ht="15.75">
      <c r="B171" s="3"/>
      <c r="C171" s="169"/>
      <c r="D171" s="77" t="s">
        <v>85</v>
      </c>
      <c r="E171" s="80">
        <v>35260</v>
      </c>
    </row>
    <row r="172" spans="1:5" s="21" customFormat="1" ht="15">
      <c r="A172" s="27"/>
      <c r="B172" s="30"/>
      <c r="C172" s="7">
        <v>80148</v>
      </c>
      <c r="D172" s="38" t="s">
        <v>97</v>
      </c>
      <c r="E172" s="18">
        <f>E173</f>
        <v>441544</v>
      </c>
    </row>
    <row r="173" spans="1:5" s="21" customFormat="1" ht="15">
      <c r="A173" s="27"/>
      <c r="B173" s="30"/>
      <c r="C173" s="8"/>
      <c r="D173" s="95" t="s">
        <v>51</v>
      </c>
      <c r="E173" s="19">
        <f>E174+E177</f>
        <v>441544</v>
      </c>
    </row>
    <row r="174" spans="1:5" s="21" customFormat="1" ht="15">
      <c r="A174" s="27"/>
      <c r="B174" s="30"/>
      <c r="C174" s="8"/>
      <c r="D174" s="74" t="s">
        <v>82</v>
      </c>
      <c r="E174" s="79">
        <f>E175+E176</f>
        <v>440174</v>
      </c>
    </row>
    <row r="175" spans="1:5" s="21" customFormat="1" ht="15">
      <c r="A175" s="27"/>
      <c r="B175" s="30"/>
      <c r="C175" s="8"/>
      <c r="D175" s="75" t="s">
        <v>80</v>
      </c>
      <c r="E175" s="80">
        <v>243824</v>
      </c>
    </row>
    <row r="176" spans="1:5" s="21" customFormat="1" ht="15">
      <c r="A176" s="27"/>
      <c r="B176" s="30"/>
      <c r="C176" s="8"/>
      <c r="D176" s="77" t="s">
        <v>83</v>
      </c>
      <c r="E176" s="80">
        <v>196350</v>
      </c>
    </row>
    <row r="177" spans="1:5" s="21" customFormat="1" ht="15">
      <c r="A177" s="27"/>
      <c r="B177" s="30"/>
      <c r="C177" s="8"/>
      <c r="D177" s="84" t="s">
        <v>73</v>
      </c>
      <c r="E177" s="19">
        <v>1370</v>
      </c>
    </row>
    <row r="178" spans="2:5" ht="15.75">
      <c r="B178" s="3"/>
      <c r="C178" s="168">
        <v>80195</v>
      </c>
      <c r="D178" s="39" t="s">
        <v>21</v>
      </c>
      <c r="E178" s="18">
        <f>E179</f>
        <v>3500</v>
      </c>
    </row>
    <row r="179" spans="2:5" ht="15.75">
      <c r="B179" s="3"/>
      <c r="C179" s="169"/>
      <c r="D179" s="95" t="s">
        <v>51</v>
      </c>
      <c r="E179" s="19">
        <f>E180</f>
        <v>3500</v>
      </c>
    </row>
    <row r="180" spans="2:5" ht="15.75">
      <c r="B180" s="3"/>
      <c r="C180" s="169"/>
      <c r="D180" s="74" t="s">
        <v>82</v>
      </c>
      <c r="E180" s="79">
        <f>E181+E182</f>
        <v>3500</v>
      </c>
    </row>
    <row r="181" spans="2:5" ht="15.75">
      <c r="B181" s="3"/>
      <c r="C181" s="169"/>
      <c r="D181" s="75" t="s">
        <v>80</v>
      </c>
      <c r="E181" s="80">
        <v>1300</v>
      </c>
    </row>
    <row r="182" spans="2:5" ht="15.75">
      <c r="B182" s="3"/>
      <c r="C182" s="169"/>
      <c r="D182" s="77" t="s">
        <v>83</v>
      </c>
      <c r="E182" s="80">
        <v>2200</v>
      </c>
    </row>
    <row r="183" spans="2:6" ht="15.75">
      <c r="B183" s="6">
        <v>851</v>
      </c>
      <c r="C183" s="22"/>
      <c r="D183" s="31" t="s">
        <v>54</v>
      </c>
      <c r="E183" s="17">
        <f>E184+E188+E194</f>
        <v>90000</v>
      </c>
      <c r="F183" s="162">
        <f>E183*100/E311</f>
        <v>0.41606868350875714</v>
      </c>
    </row>
    <row r="184" spans="1:5" s="21" customFormat="1" ht="15">
      <c r="A184" s="27"/>
      <c r="B184" s="30"/>
      <c r="C184" s="7">
        <v>85153</v>
      </c>
      <c r="D184" s="38" t="s">
        <v>58</v>
      </c>
      <c r="E184" s="18">
        <f>E185</f>
        <v>2000</v>
      </c>
    </row>
    <row r="185" spans="1:5" s="21" customFormat="1" ht="15">
      <c r="A185" s="27"/>
      <c r="B185" s="30"/>
      <c r="C185" s="8"/>
      <c r="D185" s="95" t="s">
        <v>51</v>
      </c>
      <c r="E185" s="19">
        <f>E186</f>
        <v>2000</v>
      </c>
    </row>
    <row r="186" spans="1:5" s="21" customFormat="1" ht="15">
      <c r="A186" s="27"/>
      <c r="B186" s="30"/>
      <c r="C186" s="8"/>
      <c r="D186" s="74" t="s">
        <v>82</v>
      </c>
      <c r="E186" s="79">
        <f>E187</f>
        <v>2000</v>
      </c>
    </row>
    <row r="187" spans="1:5" s="21" customFormat="1" ht="15">
      <c r="A187" s="27"/>
      <c r="B187" s="30"/>
      <c r="C187" s="8"/>
      <c r="D187" s="77" t="s">
        <v>83</v>
      </c>
      <c r="E187" s="80">
        <v>2000</v>
      </c>
    </row>
    <row r="188" spans="2:5" ht="15.75">
      <c r="B188" s="3"/>
      <c r="C188" s="168">
        <v>85154</v>
      </c>
      <c r="D188" s="40" t="s">
        <v>32</v>
      </c>
      <c r="E188" s="18">
        <f>E189</f>
        <v>68000</v>
      </c>
    </row>
    <row r="189" spans="2:5" ht="15.75">
      <c r="B189" s="3"/>
      <c r="C189" s="169"/>
      <c r="D189" s="95" t="s">
        <v>51</v>
      </c>
      <c r="E189" s="18">
        <f>E190+E193</f>
        <v>68000</v>
      </c>
    </row>
    <row r="190" spans="2:5" ht="15.75">
      <c r="B190" s="3"/>
      <c r="C190" s="169"/>
      <c r="D190" s="74" t="s">
        <v>82</v>
      </c>
      <c r="E190" s="79">
        <f>E192+E191</f>
        <v>40000</v>
      </c>
    </row>
    <row r="191" spans="2:5" ht="15.75">
      <c r="B191" s="3"/>
      <c r="C191" s="169"/>
      <c r="D191" s="75" t="s">
        <v>80</v>
      </c>
      <c r="E191" s="80">
        <v>19000</v>
      </c>
    </row>
    <row r="192" spans="2:5" ht="15.75">
      <c r="B192" s="3"/>
      <c r="C192" s="169"/>
      <c r="D192" s="77" t="s">
        <v>83</v>
      </c>
      <c r="E192" s="80">
        <v>21000</v>
      </c>
    </row>
    <row r="193" spans="2:5" ht="15.75">
      <c r="B193" s="3"/>
      <c r="C193" s="169"/>
      <c r="D193" s="84" t="s">
        <v>72</v>
      </c>
      <c r="E193" s="79">
        <v>28000</v>
      </c>
    </row>
    <row r="194" spans="1:5" s="56" customFormat="1" ht="15">
      <c r="A194" s="54"/>
      <c r="B194" s="70"/>
      <c r="C194" s="140">
        <v>85195</v>
      </c>
      <c r="D194" s="104" t="s">
        <v>21</v>
      </c>
      <c r="E194" s="141">
        <f>E195</f>
        <v>20000</v>
      </c>
    </row>
    <row r="195" spans="2:5" ht="15.75">
      <c r="B195" s="3"/>
      <c r="C195" s="8"/>
      <c r="D195" s="95" t="s">
        <v>51</v>
      </c>
      <c r="E195" s="46">
        <f>E196</f>
        <v>20000</v>
      </c>
    </row>
    <row r="196" spans="2:5" ht="15.75">
      <c r="B196" s="3"/>
      <c r="C196" s="8"/>
      <c r="D196" s="84" t="s">
        <v>72</v>
      </c>
      <c r="E196" s="79">
        <v>20000</v>
      </c>
    </row>
    <row r="197" spans="2:6" ht="15.75">
      <c r="B197" s="6">
        <v>852</v>
      </c>
      <c r="C197" s="5"/>
      <c r="D197" s="31" t="s">
        <v>50</v>
      </c>
      <c r="E197" s="17">
        <f>E198+E202+E206+E212+E216+E219+E222+E225+E231+E236</f>
        <v>3069470</v>
      </c>
      <c r="F197" s="162">
        <f>E197*100/E311</f>
        <v>14.190114910773609</v>
      </c>
    </row>
    <row r="198" spans="2:5" ht="15.75">
      <c r="B198" s="3"/>
      <c r="C198" s="24">
        <v>85202</v>
      </c>
      <c r="D198" s="25" t="s">
        <v>52</v>
      </c>
      <c r="E198" s="26">
        <f>E199</f>
        <v>133814</v>
      </c>
    </row>
    <row r="199" spans="2:5" ht="15.75">
      <c r="B199" s="3"/>
      <c r="C199" s="90"/>
      <c r="D199" s="95" t="s">
        <v>51</v>
      </c>
      <c r="E199" s="46">
        <f>E200</f>
        <v>133814</v>
      </c>
    </row>
    <row r="200" spans="2:5" ht="15.75">
      <c r="B200" s="3"/>
      <c r="C200" s="90"/>
      <c r="D200" s="74" t="s">
        <v>82</v>
      </c>
      <c r="E200" s="79">
        <f>E201</f>
        <v>133814</v>
      </c>
    </row>
    <row r="201" spans="2:5" ht="15.75">
      <c r="B201" s="3"/>
      <c r="C201" s="90"/>
      <c r="D201" s="77" t="s">
        <v>85</v>
      </c>
      <c r="E201" s="80">
        <v>133814</v>
      </c>
    </row>
    <row r="202" spans="2:5" ht="15.75">
      <c r="B202" s="3"/>
      <c r="C202" s="24">
        <v>85206</v>
      </c>
      <c r="D202" s="25" t="s">
        <v>100</v>
      </c>
      <c r="E202" s="26">
        <f>E203</f>
        <v>1000</v>
      </c>
    </row>
    <row r="203" spans="2:5" ht="15.75">
      <c r="B203" s="3"/>
      <c r="C203" s="90"/>
      <c r="D203" s="95" t="s">
        <v>51</v>
      </c>
      <c r="E203" s="46">
        <f>E204</f>
        <v>1000</v>
      </c>
    </row>
    <row r="204" spans="2:5" ht="15.75">
      <c r="B204" s="3"/>
      <c r="C204" s="90"/>
      <c r="D204" s="74" t="s">
        <v>82</v>
      </c>
      <c r="E204" s="79">
        <f>E205</f>
        <v>1000</v>
      </c>
    </row>
    <row r="205" spans="2:5" ht="15.75">
      <c r="B205" s="3"/>
      <c r="C205" s="90"/>
      <c r="D205" s="75" t="s">
        <v>80</v>
      </c>
      <c r="E205" s="88">
        <v>1000</v>
      </c>
    </row>
    <row r="206" spans="2:5" ht="57">
      <c r="B206" s="3"/>
      <c r="C206" s="7">
        <v>85212</v>
      </c>
      <c r="D206" s="72" t="s">
        <v>71</v>
      </c>
      <c r="E206" s="18">
        <f>E207</f>
        <v>2305607</v>
      </c>
    </row>
    <row r="207" spans="2:5" ht="15.75">
      <c r="B207" s="3"/>
      <c r="C207" s="8"/>
      <c r="D207" s="95" t="s">
        <v>51</v>
      </c>
      <c r="E207" s="89">
        <f>E208+E211</f>
        <v>2305607</v>
      </c>
    </row>
    <row r="208" spans="2:5" ht="15.75">
      <c r="B208" s="3"/>
      <c r="C208" s="8"/>
      <c r="D208" s="74" t="s">
        <v>84</v>
      </c>
      <c r="E208" s="87">
        <f>E209+E210</f>
        <v>97153</v>
      </c>
    </row>
    <row r="209" spans="2:6" ht="15.75">
      <c r="B209" s="3"/>
      <c r="C209" s="8"/>
      <c r="D209" s="75" t="s">
        <v>80</v>
      </c>
      <c r="E209" s="88">
        <v>84861</v>
      </c>
      <c r="F209" s="139"/>
    </row>
    <row r="210" spans="2:5" ht="15.75">
      <c r="B210" s="3"/>
      <c r="C210" s="8"/>
      <c r="D210" s="77" t="s">
        <v>83</v>
      </c>
      <c r="E210" s="88">
        <v>12292</v>
      </c>
    </row>
    <row r="211" spans="2:5" ht="15.75">
      <c r="B211" s="3"/>
      <c r="C211" s="8"/>
      <c r="D211" s="84" t="s">
        <v>73</v>
      </c>
      <c r="E211" s="87">
        <v>2208454</v>
      </c>
    </row>
    <row r="212" spans="2:5" ht="71.25">
      <c r="B212" s="3"/>
      <c r="C212" s="168">
        <v>85213</v>
      </c>
      <c r="D212" s="40" t="s">
        <v>66</v>
      </c>
      <c r="E212" s="18">
        <f>E215</f>
        <v>11980</v>
      </c>
    </row>
    <row r="213" spans="2:5" ht="15.75">
      <c r="B213" s="3"/>
      <c r="C213" s="169"/>
      <c r="D213" s="95" t="s">
        <v>51</v>
      </c>
      <c r="E213" s="19">
        <f>E214</f>
        <v>11980</v>
      </c>
    </row>
    <row r="214" spans="2:5" ht="15.75">
      <c r="B214" s="3"/>
      <c r="C214" s="169"/>
      <c r="D214" s="74" t="s">
        <v>84</v>
      </c>
      <c r="E214" s="79">
        <f>E215</f>
        <v>11980</v>
      </c>
    </row>
    <row r="215" spans="2:5" ht="15.75">
      <c r="B215" s="3"/>
      <c r="C215" s="169"/>
      <c r="D215" s="75" t="s">
        <v>80</v>
      </c>
      <c r="E215" s="80">
        <v>11980</v>
      </c>
    </row>
    <row r="216" spans="2:5" ht="28.5">
      <c r="B216" s="3"/>
      <c r="C216" s="168">
        <v>85214</v>
      </c>
      <c r="D216" s="40" t="s">
        <v>60</v>
      </c>
      <c r="E216" s="18">
        <f>E217</f>
        <v>109500</v>
      </c>
    </row>
    <row r="217" spans="2:5" ht="15.75">
      <c r="B217" s="3"/>
      <c r="C217" s="169"/>
      <c r="D217" s="95" t="s">
        <v>51</v>
      </c>
      <c r="E217" s="103">
        <f>E218</f>
        <v>109500</v>
      </c>
    </row>
    <row r="218" spans="2:5" ht="15.75">
      <c r="B218" s="3"/>
      <c r="C218" s="169"/>
      <c r="D218" s="84" t="s">
        <v>73</v>
      </c>
      <c r="E218" s="87">
        <v>109500</v>
      </c>
    </row>
    <row r="219" spans="2:5" ht="15.75">
      <c r="B219" s="3"/>
      <c r="C219" s="168">
        <v>85215</v>
      </c>
      <c r="D219" s="40" t="s">
        <v>33</v>
      </c>
      <c r="E219" s="18">
        <f>E221</f>
        <v>20000</v>
      </c>
    </row>
    <row r="220" spans="2:5" ht="15.75">
      <c r="B220" s="3"/>
      <c r="C220" s="169"/>
      <c r="D220" s="95" t="s">
        <v>51</v>
      </c>
      <c r="E220" s="46">
        <f>E221</f>
        <v>20000</v>
      </c>
    </row>
    <row r="221" spans="2:5" ht="15.75">
      <c r="B221" s="3"/>
      <c r="C221" s="172"/>
      <c r="D221" s="84" t="s">
        <v>73</v>
      </c>
      <c r="E221" s="79">
        <v>20000</v>
      </c>
    </row>
    <row r="222" spans="1:5" s="56" customFormat="1" ht="15">
      <c r="A222" s="54"/>
      <c r="B222" s="70"/>
      <c r="C222" s="57">
        <v>85216</v>
      </c>
      <c r="D222" s="71" t="s">
        <v>70</v>
      </c>
      <c r="E222" s="59">
        <f>E224</f>
        <v>38792</v>
      </c>
    </row>
    <row r="223" spans="1:5" s="56" customFormat="1" ht="15">
      <c r="A223" s="54"/>
      <c r="B223" s="70"/>
      <c r="C223" s="57"/>
      <c r="D223" s="95" t="s">
        <v>51</v>
      </c>
      <c r="E223" s="55">
        <f>E224</f>
        <v>38792</v>
      </c>
    </row>
    <row r="224" spans="2:5" ht="15.75">
      <c r="B224" s="3"/>
      <c r="C224" s="8"/>
      <c r="D224" s="84" t="s">
        <v>73</v>
      </c>
      <c r="E224" s="19">
        <v>38792</v>
      </c>
    </row>
    <row r="225" spans="2:5" ht="15.75">
      <c r="B225" s="3"/>
      <c r="C225" s="168">
        <v>85219</v>
      </c>
      <c r="D225" s="40" t="s">
        <v>34</v>
      </c>
      <c r="E225" s="18">
        <f>E226</f>
        <v>305296</v>
      </c>
    </row>
    <row r="226" spans="2:5" ht="15.75">
      <c r="B226" s="3"/>
      <c r="C226" s="169"/>
      <c r="D226" s="95" t="s">
        <v>51</v>
      </c>
      <c r="E226" s="103">
        <f>E227+E230</f>
        <v>305296</v>
      </c>
    </row>
    <row r="227" spans="2:5" ht="15.75">
      <c r="B227" s="3"/>
      <c r="C227" s="169"/>
      <c r="D227" s="74" t="s">
        <v>84</v>
      </c>
      <c r="E227" s="87">
        <f>E228+E229</f>
        <v>301496</v>
      </c>
    </row>
    <row r="228" spans="2:6" ht="15.75">
      <c r="B228" s="3"/>
      <c r="C228" s="169"/>
      <c r="D228" s="75" t="s">
        <v>80</v>
      </c>
      <c r="E228" s="88">
        <v>269436</v>
      </c>
      <c r="F228" s="139"/>
    </row>
    <row r="229" spans="2:5" ht="15.75">
      <c r="B229" s="3"/>
      <c r="C229" s="169"/>
      <c r="D229" s="77" t="s">
        <v>83</v>
      </c>
      <c r="E229" s="88">
        <v>32060</v>
      </c>
    </row>
    <row r="230" spans="2:5" ht="15.75">
      <c r="B230" s="3"/>
      <c r="C230" s="169"/>
      <c r="D230" s="84" t="s">
        <v>73</v>
      </c>
      <c r="E230" s="87">
        <v>3800</v>
      </c>
    </row>
    <row r="231" spans="2:5" ht="28.5">
      <c r="B231" s="3"/>
      <c r="C231" s="168">
        <v>85228</v>
      </c>
      <c r="D231" s="40" t="s">
        <v>35</v>
      </c>
      <c r="E231" s="18">
        <f>E232</f>
        <v>52920</v>
      </c>
    </row>
    <row r="232" spans="2:5" ht="15.75">
      <c r="B232" s="3"/>
      <c r="C232" s="169"/>
      <c r="D232" s="95" t="s">
        <v>51</v>
      </c>
      <c r="E232" s="46">
        <f>E233</f>
        <v>52920</v>
      </c>
    </row>
    <row r="233" spans="2:5" ht="15.75">
      <c r="B233" s="3"/>
      <c r="C233" s="169"/>
      <c r="D233" s="74" t="s">
        <v>82</v>
      </c>
      <c r="E233" s="79">
        <f>+E234+E235</f>
        <v>52920</v>
      </c>
    </row>
    <row r="234" spans="2:5" ht="15.75">
      <c r="B234" s="3"/>
      <c r="C234" s="169"/>
      <c r="D234" s="75" t="s">
        <v>80</v>
      </c>
      <c r="E234" s="88">
        <v>49920</v>
      </c>
    </row>
    <row r="235" spans="2:5" ht="15.75">
      <c r="B235" s="3"/>
      <c r="C235" s="172"/>
      <c r="D235" s="77" t="s">
        <v>83</v>
      </c>
      <c r="E235" s="80">
        <v>3000</v>
      </c>
    </row>
    <row r="236" spans="2:5" ht="15.75">
      <c r="B236" s="3"/>
      <c r="C236" s="168">
        <v>85295</v>
      </c>
      <c r="D236" s="40" t="s">
        <v>21</v>
      </c>
      <c r="E236" s="18">
        <f>E237</f>
        <v>90561</v>
      </c>
    </row>
    <row r="237" spans="2:5" ht="15.75">
      <c r="B237" s="3"/>
      <c r="C237" s="169"/>
      <c r="D237" s="95" t="s">
        <v>51</v>
      </c>
      <c r="E237" s="103">
        <f>E238+E240</f>
        <v>90561</v>
      </c>
    </row>
    <row r="238" spans="2:5" ht="15.75">
      <c r="B238" s="3"/>
      <c r="C238" s="169"/>
      <c r="D238" s="74" t="s">
        <v>82</v>
      </c>
      <c r="E238" s="87">
        <f>E239</f>
        <v>6150</v>
      </c>
    </row>
    <row r="239" spans="2:5" ht="15.75">
      <c r="B239" s="3"/>
      <c r="C239" s="169"/>
      <c r="D239" s="77" t="s">
        <v>83</v>
      </c>
      <c r="E239" s="88">
        <v>6150</v>
      </c>
    </row>
    <row r="240" spans="2:5" ht="15.75">
      <c r="B240" s="2"/>
      <c r="C240" s="172"/>
      <c r="D240" s="84" t="s">
        <v>73</v>
      </c>
      <c r="E240" s="87">
        <v>84411</v>
      </c>
    </row>
    <row r="241" spans="2:6" ht="15.75">
      <c r="B241" s="6">
        <v>854</v>
      </c>
      <c r="C241" s="5"/>
      <c r="D241" s="31" t="s">
        <v>36</v>
      </c>
      <c r="E241" s="17">
        <f>E242+E248</f>
        <v>87539</v>
      </c>
      <c r="F241" s="162">
        <f>E241*100/E311</f>
        <v>0.4046915165074788</v>
      </c>
    </row>
    <row r="242" spans="2:5" ht="15.75">
      <c r="B242" s="3"/>
      <c r="C242" s="168">
        <v>85401</v>
      </c>
      <c r="D242" s="40" t="s">
        <v>37</v>
      </c>
      <c r="E242" s="18">
        <f>E243</f>
        <v>87010</v>
      </c>
    </row>
    <row r="243" spans="2:5" ht="15.75">
      <c r="B243" s="3"/>
      <c r="C243" s="169"/>
      <c r="D243" s="95" t="s">
        <v>51</v>
      </c>
      <c r="E243" s="19">
        <f>E244+E247</f>
        <v>87010</v>
      </c>
    </row>
    <row r="244" spans="2:5" ht="15.75">
      <c r="B244" s="3"/>
      <c r="C244" s="169"/>
      <c r="D244" s="74" t="s">
        <v>84</v>
      </c>
      <c r="E244" s="19">
        <f>E245+E246</f>
        <v>82634</v>
      </c>
    </row>
    <row r="245" spans="2:6" ht="15.75">
      <c r="B245" s="3"/>
      <c r="C245" s="169"/>
      <c r="D245" s="75" t="s">
        <v>80</v>
      </c>
      <c r="E245" s="80">
        <v>69807</v>
      </c>
      <c r="F245" s="139"/>
    </row>
    <row r="246" spans="2:5" ht="15.75">
      <c r="B246" s="3"/>
      <c r="C246" s="169"/>
      <c r="D246" s="77" t="s">
        <v>83</v>
      </c>
      <c r="E246" s="80">
        <v>12827</v>
      </c>
    </row>
    <row r="247" spans="2:5" ht="15.75">
      <c r="B247" s="3"/>
      <c r="C247" s="169"/>
      <c r="D247" s="73" t="s">
        <v>73</v>
      </c>
      <c r="E247" s="19">
        <v>4376</v>
      </c>
    </row>
    <row r="248" spans="2:5" ht="15.75">
      <c r="B248" s="3"/>
      <c r="C248" s="168">
        <v>85446</v>
      </c>
      <c r="D248" s="38" t="s">
        <v>31</v>
      </c>
      <c r="E248" s="18">
        <f>E251</f>
        <v>529</v>
      </c>
    </row>
    <row r="249" spans="2:5" ht="15.75">
      <c r="B249" s="3"/>
      <c r="C249" s="169"/>
      <c r="D249" s="95" t="s">
        <v>51</v>
      </c>
      <c r="E249" s="103">
        <f>E250</f>
        <v>529</v>
      </c>
    </row>
    <row r="250" spans="2:5" ht="15.75">
      <c r="B250" s="3"/>
      <c r="C250" s="169"/>
      <c r="D250" s="74" t="s">
        <v>82</v>
      </c>
      <c r="E250" s="87">
        <f>E251</f>
        <v>529</v>
      </c>
    </row>
    <row r="251" spans="2:5" ht="15.75">
      <c r="B251" s="3"/>
      <c r="C251" s="170"/>
      <c r="D251" s="77" t="s">
        <v>83</v>
      </c>
      <c r="E251" s="88">
        <v>529</v>
      </c>
    </row>
    <row r="252" spans="2:6" ht="31.5">
      <c r="B252" s="6">
        <v>900</v>
      </c>
      <c r="C252" s="5"/>
      <c r="D252" s="31" t="s">
        <v>39</v>
      </c>
      <c r="E252" s="17">
        <f>E253+E257+E262+E266+E269+E276</f>
        <v>755000</v>
      </c>
      <c r="F252" s="162">
        <f>E252*100/E311</f>
        <v>3.49035395610124</v>
      </c>
    </row>
    <row r="253" spans="2:5" ht="15.75">
      <c r="B253" s="3"/>
      <c r="C253" s="169">
        <v>90001</v>
      </c>
      <c r="D253" s="40" t="s">
        <v>40</v>
      </c>
      <c r="E253" s="18">
        <f>E254</f>
        <v>252000</v>
      </c>
    </row>
    <row r="254" spans="2:5" ht="15.75">
      <c r="B254" s="3"/>
      <c r="C254" s="169"/>
      <c r="D254" s="95" t="s">
        <v>51</v>
      </c>
      <c r="E254" s="103">
        <f>E255</f>
        <v>252000</v>
      </c>
    </row>
    <row r="255" spans="2:5" ht="15.75">
      <c r="B255" s="3"/>
      <c r="C255" s="169"/>
      <c r="D255" s="74" t="s">
        <v>82</v>
      </c>
      <c r="E255" s="87">
        <f>E256</f>
        <v>252000</v>
      </c>
    </row>
    <row r="256" spans="2:5" ht="15.75">
      <c r="B256" s="3"/>
      <c r="C256" s="169"/>
      <c r="D256" s="77" t="s">
        <v>83</v>
      </c>
      <c r="E256" s="133">
        <v>252000</v>
      </c>
    </row>
    <row r="257" spans="2:5" ht="15.75">
      <c r="B257" s="3"/>
      <c r="C257" s="168">
        <v>90002</v>
      </c>
      <c r="D257" s="38" t="s">
        <v>41</v>
      </c>
      <c r="E257" s="18">
        <f>E258</f>
        <v>270000</v>
      </c>
    </row>
    <row r="258" spans="2:5" ht="15.75">
      <c r="B258" s="3"/>
      <c r="C258" s="169"/>
      <c r="D258" s="95" t="s">
        <v>51</v>
      </c>
      <c r="E258" s="103">
        <f>E259</f>
        <v>270000</v>
      </c>
    </row>
    <row r="259" spans="2:5" ht="15.75">
      <c r="B259" s="3"/>
      <c r="C259" s="169"/>
      <c r="D259" s="74" t="s">
        <v>82</v>
      </c>
      <c r="E259" s="87">
        <f>E260+E261</f>
        <v>270000</v>
      </c>
    </row>
    <row r="260" spans="2:5" ht="15.75">
      <c r="B260" s="3"/>
      <c r="C260" s="169"/>
      <c r="D260" s="75" t="s">
        <v>80</v>
      </c>
      <c r="E260" s="87">
        <v>27278</v>
      </c>
    </row>
    <row r="261" spans="2:5" ht="15.75">
      <c r="B261" s="3"/>
      <c r="C261" s="169"/>
      <c r="D261" s="77" t="s">
        <v>83</v>
      </c>
      <c r="E261" s="88">
        <v>242722</v>
      </c>
    </row>
    <row r="262" spans="2:5" ht="15.75">
      <c r="B262" s="3"/>
      <c r="C262" s="168">
        <v>90003</v>
      </c>
      <c r="D262" s="40" t="s">
        <v>42</v>
      </c>
      <c r="E262" s="18">
        <f>E265</f>
        <v>15000</v>
      </c>
    </row>
    <row r="263" spans="2:5" ht="15.75">
      <c r="B263" s="3"/>
      <c r="C263" s="169"/>
      <c r="D263" s="95" t="s">
        <v>51</v>
      </c>
      <c r="E263" s="103">
        <f>E264</f>
        <v>15000</v>
      </c>
    </row>
    <row r="264" spans="2:5" ht="15.75">
      <c r="B264" s="3"/>
      <c r="C264" s="169"/>
      <c r="D264" s="74" t="s">
        <v>82</v>
      </c>
      <c r="E264" s="87">
        <f>E265</f>
        <v>15000</v>
      </c>
    </row>
    <row r="265" spans="2:5" ht="15.75">
      <c r="B265" s="3"/>
      <c r="C265" s="169"/>
      <c r="D265" s="77" t="s">
        <v>83</v>
      </c>
      <c r="E265" s="88">
        <v>15000</v>
      </c>
    </row>
    <row r="266" spans="2:5" ht="15.75">
      <c r="B266" s="3"/>
      <c r="C266" s="168">
        <v>90004</v>
      </c>
      <c r="D266" s="40" t="s">
        <v>43</v>
      </c>
      <c r="E266" s="18">
        <f>E267</f>
        <v>20000</v>
      </c>
    </row>
    <row r="267" spans="2:5" ht="15.75">
      <c r="B267" s="3"/>
      <c r="C267" s="169"/>
      <c r="D267" s="95" t="s">
        <v>51</v>
      </c>
      <c r="E267" s="46">
        <f>E268</f>
        <v>20000</v>
      </c>
    </row>
    <row r="268" spans="2:5" ht="15.75">
      <c r="B268" s="3"/>
      <c r="C268" s="169"/>
      <c r="D268" s="77" t="s">
        <v>83</v>
      </c>
      <c r="E268" s="79">
        <v>20000</v>
      </c>
    </row>
    <row r="269" spans="2:5" ht="15.75">
      <c r="B269" s="3"/>
      <c r="C269" s="168">
        <v>90015</v>
      </c>
      <c r="D269" s="40" t="s">
        <v>44</v>
      </c>
      <c r="E269" s="18">
        <f>E270+E273</f>
        <v>155000</v>
      </c>
    </row>
    <row r="270" spans="2:5" ht="15.75">
      <c r="B270" s="3"/>
      <c r="C270" s="169"/>
      <c r="D270" s="95" t="s">
        <v>51</v>
      </c>
      <c r="E270" s="103">
        <f>E271</f>
        <v>135000</v>
      </c>
    </row>
    <row r="271" spans="2:5" ht="15.75">
      <c r="B271" s="3"/>
      <c r="C271" s="169"/>
      <c r="D271" s="74" t="s">
        <v>82</v>
      </c>
      <c r="E271" s="87">
        <f>E272</f>
        <v>135000</v>
      </c>
    </row>
    <row r="272" spans="2:5" ht="15.75">
      <c r="B272" s="3"/>
      <c r="C272" s="169"/>
      <c r="D272" s="77" t="s">
        <v>83</v>
      </c>
      <c r="E272" s="88">
        <v>135000</v>
      </c>
    </row>
    <row r="273" spans="2:5" ht="15.75">
      <c r="B273" s="3"/>
      <c r="C273" s="8"/>
      <c r="D273" s="122" t="s">
        <v>0</v>
      </c>
      <c r="E273" s="46">
        <f>E274</f>
        <v>20000</v>
      </c>
    </row>
    <row r="274" spans="2:5" ht="15.75">
      <c r="B274" s="3"/>
      <c r="C274" s="8"/>
      <c r="D274" s="97" t="s">
        <v>95</v>
      </c>
      <c r="E274" s="130">
        <f>E275</f>
        <v>20000</v>
      </c>
    </row>
    <row r="275" spans="2:5" ht="15.75">
      <c r="B275" s="3"/>
      <c r="C275" s="8"/>
      <c r="D275" s="161" t="s">
        <v>118</v>
      </c>
      <c r="E275" s="133">
        <v>20000</v>
      </c>
    </row>
    <row r="276" spans="1:5" s="56" customFormat="1" ht="15">
      <c r="A276" s="54"/>
      <c r="B276" s="70"/>
      <c r="C276" s="58">
        <v>90095</v>
      </c>
      <c r="D276" s="104" t="s">
        <v>87</v>
      </c>
      <c r="E276" s="141">
        <f>E277+E280</f>
        <v>43000</v>
      </c>
    </row>
    <row r="277" spans="2:5" ht="15.75">
      <c r="B277" s="3"/>
      <c r="C277" s="8"/>
      <c r="D277" s="95" t="s">
        <v>51</v>
      </c>
      <c r="E277" s="103">
        <f>E278</f>
        <v>3000</v>
      </c>
    </row>
    <row r="278" spans="2:5" ht="15.75">
      <c r="B278" s="3"/>
      <c r="C278" s="8"/>
      <c r="D278" s="74" t="s">
        <v>82</v>
      </c>
      <c r="E278" s="87">
        <f>E279</f>
        <v>3000</v>
      </c>
    </row>
    <row r="279" spans="2:6" ht="15.75">
      <c r="B279" s="3"/>
      <c r="C279" s="8"/>
      <c r="D279" s="77" t="s">
        <v>83</v>
      </c>
      <c r="E279" s="88">
        <v>3000</v>
      </c>
      <c r="F279" s="137"/>
    </row>
    <row r="280" spans="2:6" ht="15.75">
      <c r="B280" s="3"/>
      <c r="C280" s="8"/>
      <c r="D280" s="122" t="s">
        <v>0</v>
      </c>
      <c r="E280" s="46">
        <f>E281</f>
        <v>40000</v>
      </c>
      <c r="F280" s="137"/>
    </row>
    <row r="281" spans="2:6" ht="15.75">
      <c r="B281" s="3"/>
      <c r="C281" s="8"/>
      <c r="D281" s="97" t="s">
        <v>95</v>
      </c>
      <c r="E281" s="159">
        <f>E282</f>
        <v>40000</v>
      </c>
      <c r="F281" s="137"/>
    </row>
    <row r="282" spans="2:6" ht="22.5">
      <c r="B282" s="3"/>
      <c r="C282" s="8"/>
      <c r="D282" s="160" t="s">
        <v>117</v>
      </c>
      <c r="E282" s="80">
        <v>40000</v>
      </c>
      <c r="F282" s="137"/>
    </row>
    <row r="283" spans="2:6" ht="31.5">
      <c r="B283" s="6">
        <v>921</v>
      </c>
      <c r="C283" s="5"/>
      <c r="D283" s="31" t="s">
        <v>45</v>
      </c>
      <c r="E283" s="17">
        <f>E284+E290</f>
        <v>300200</v>
      </c>
      <c r="F283" s="162">
        <f>E283*100/E311</f>
        <v>1.387820208770321</v>
      </c>
    </row>
    <row r="284" spans="2:5" ht="15.75">
      <c r="B284" s="3"/>
      <c r="C284" s="168">
        <v>92105</v>
      </c>
      <c r="D284" s="40" t="s">
        <v>46</v>
      </c>
      <c r="E284" s="18">
        <f>E286+E289</f>
        <v>115200</v>
      </c>
    </row>
    <row r="285" spans="2:5" ht="15.75">
      <c r="B285" s="3"/>
      <c r="C285" s="169"/>
      <c r="D285" s="95" t="s">
        <v>51</v>
      </c>
      <c r="E285" s="103">
        <f>E286+E289</f>
        <v>115200</v>
      </c>
    </row>
    <row r="286" spans="2:5" ht="15.75">
      <c r="B286" s="3"/>
      <c r="C286" s="169"/>
      <c r="D286" s="74" t="s">
        <v>84</v>
      </c>
      <c r="E286" s="87">
        <f>E287+E288</f>
        <v>95200</v>
      </c>
    </row>
    <row r="287" spans="2:5" ht="15.75">
      <c r="B287" s="3"/>
      <c r="C287" s="169"/>
      <c r="D287" s="75" t="s">
        <v>80</v>
      </c>
      <c r="E287" s="88">
        <v>35500</v>
      </c>
    </row>
    <row r="288" spans="2:5" ht="15.75">
      <c r="B288" s="3"/>
      <c r="C288" s="169"/>
      <c r="D288" s="77" t="s">
        <v>83</v>
      </c>
      <c r="E288" s="88">
        <v>59700</v>
      </c>
    </row>
    <row r="289" spans="2:5" ht="15.75">
      <c r="B289" s="3"/>
      <c r="C289" s="169"/>
      <c r="D289" s="84" t="s">
        <v>72</v>
      </c>
      <c r="E289" s="87">
        <v>20000</v>
      </c>
    </row>
    <row r="290" spans="2:5" ht="15.75">
      <c r="B290" s="3"/>
      <c r="C290" s="168">
        <v>92116</v>
      </c>
      <c r="D290" s="40" t="s">
        <v>47</v>
      </c>
      <c r="E290" s="18">
        <f>E291</f>
        <v>185000</v>
      </c>
    </row>
    <row r="291" spans="2:5" ht="15.75">
      <c r="B291" s="3"/>
      <c r="C291" s="169"/>
      <c r="D291" s="95" t="s">
        <v>51</v>
      </c>
      <c r="E291" s="46">
        <f>E292</f>
        <v>185000</v>
      </c>
    </row>
    <row r="292" spans="2:5" ht="15.75">
      <c r="B292" s="3"/>
      <c r="C292" s="169"/>
      <c r="D292" s="84" t="s">
        <v>72</v>
      </c>
      <c r="E292" s="79">
        <v>185000</v>
      </c>
    </row>
    <row r="293" spans="2:6" ht="15.75">
      <c r="B293" s="6">
        <v>926</v>
      </c>
      <c r="C293" s="5"/>
      <c r="D293" s="31" t="s">
        <v>90</v>
      </c>
      <c r="E293" s="17">
        <f>E294+E303</f>
        <v>896494</v>
      </c>
      <c r="F293" s="162">
        <f>E293*100/E311</f>
        <v>4.144478648372219</v>
      </c>
    </row>
    <row r="294" spans="2:5" ht="15.75">
      <c r="B294" s="3"/>
      <c r="C294" s="168">
        <v>92601</v>
      </c>
      <c r="D294" s="40" t="s">
        <v>48</v>
      </c>
      <c r="E294" s="18">
        <f>E295+E300</f>
        <v>171494</v>
      </c>
    </row>
    <row r="295" spans="2:5" ht="15.75">
      <c r="B295" s="3"/>
      <c r="C295" s="169"/>
      <c r="D295" s="95" t="s">
        <v>51</v>
      </c>
      <c r="E295" s="89">
        <f>E296+E299</f>
        <v>151494</v>
      </c>
    </row>
    <row r="296" spans="2:5" ht="15.75">
      <c r="B296" s="3"/>
      <c r="C296" s="169"/>
      <c r="D296" s="74" t="s">
        <v>84</v>
      </c>
      <c r="E296" s="87">
        <f>E297+E298</f>
        <v>150694</v>
      </c>
    </row>
    <row r="297" spans="2:7" ht="15.75">
      <c r="B297" s="3"/>
      <c r="C297" s="169"/>
      <c r="D297" s="75" t="s">
        <v>80</v>
      </c>
      <c r="E297" s="88">
        <v>61803</v>
      </c>
      <c r="F297" s="138"/>
      <c r="G297" s="134"/>
    </row>
    <row r="298" spans="2:5" ht="15.75">
      <c r="B298" s="3"/>
      <c r="C298" s="169"/>
      <c r="D298" s="77" t="s">
        <v>83</v>
      </c>
      <c r="E298" s="88">
        <v>88891</v>
      </c>
    </row>
    <row r="299" spans="2:5" ht="15.75">
      <c r="B299" s="3"/>
      <c r="C299" s="169"/>
      <c r="D299" s="73" t="s">
        <v>73</v>
      </c>
      <c r="E299" s="87">
        <v>800</v>
      </c>
    </row>
    <row r="300" spans="2:5" ht="15.75">
      <c r="B300" s="3"/>
      <c r="C300" s="8"/>
      <c r="D300" s="44" t="s">
        <v>0</v>
      </c>
      <c r="E300" s="103">
        <f>E301</f>
        <v>20000</v>
      </c>
    </row>
    <row r="301" spans="2:5" ht="15.75">
      <c r="B301" s="3"/>
      <c r="C301" s="8"/>
      <c r="D301" s="97" t="s">
        <v>75</v>
      </c>
      <c r="E301" s="87">
        <f>E302</f>
        <v>20000</v>
      </c>
    </row>
    <row r="302" spans="2:5" ht="24">
      <c r="B302" s="3"/>
      <c r="C302" s="8"/>
      <c r="D302" s="153" t="s">
        <v>114</v>
      </c>
      <c r="E302" s="154">
        <v>20000</v>
      </c>
    </row>
    <row r="303" spans="2:5" ht="15.75">
      <c r="B303" s="3"/>
      <c r="C303" s="168">
        <v>92605</v>
      </c>
      <c r="D303" s="40" t="s">
        <v>91</v>
      </c>
      <c r="E303" s="18">
        <f>E304+E308</f>
        <v>725000</v>
      </c>
    </row>
    <row r="304" spans="2:5" ht="15.75">
      <c r="B304" s="3"/>
      <c r="C304" s="169"/>
      <c r="D304" s="95" t="s">
        <v>51</v>
      </c>
      <c r="E304" s="103">
        <f>E305+E307</f>
        <v>75000</v>
      </c>
    </row>
    <row r="305" spans="2:5" ht="15.75">
      <c r="B305" s="3"/>
      <c r="C305" s="169"/>
      <c r="D305" s="74" t="s">
        <v>84</v>
      </c>
      <c r="E305" s="87">
        <f>E306</f>
        <v>19000</v>
      </c>
    </row>
    <row r="306" spans="2:5" ht="15.75">
      <c r="B306" s="3"/>
      <c r="C306" s="169"/>
      <c r="D306" s="77" t="s">
        <v>83</v>
      </c>
      <c r="E306" s="88">
        <v>19000</v>
      </c>
    </row>
    <row r="307" spans="2:5" ht="15.75">
      <c r="B307" s="3"/>
      <c r="C307" s="169"/>
      <c r="D307" s="84" t="s">
        <v>72</v>
      </c>
      <c r="E307" s="87">
        <v>56000</v>
      </c>
    </row>
    <row r="308" spans="2:5" ht="15.75">
      <c r="B308" s="3"/>
      <c r="C308" s="169"/>
      <c r="D308" s="44" t="s">
        <v>0</v>
      </c>
      <c r="E308" s="103">
        <f>E309</f>
        <v>650000</v>
      </c>
    </row>
    <row r="309" spans="2:5" ht="15.75">
      <c r="B309" s="3"/>
      <c r="C309" s="169"/>
      <c r="D309" s="97" t="s">
        <v>75</v>
      </c>
      <c r="E309" s="87">
        <f>E310</f>
        <v>650000</v>
      </c>
    </row>
    <row r="310" spans="2:5" ht="48">
      <c r="B310" s="3"/>
      <c r="C310" s="169"/>
      <c r="D310" s="147" t="s">
        <v>113</v>
      </c>
      <c r="E310" s="88">
        <v>650000</v>
      </c>
    </row>
    <row r="311" spans="2:5" ht="15.75">
      <c r="B311" s="61"/>
      <c r="C311" s="34"/>
      <c r="D311" s="31" t="s">
        <v>53</v>
      </c>
      <c r="E311" s="17">
        <f>E293+E283+E252+E241+E197+E183+E125+E117+E113+E96+E91+E64+E55+E49+E44+E28+E23+E17+E7</f>
        <v>21631044</v>
      </c>
    </row>
    <row r="312" spans="2:5" ht="15.75">
      <c r="B312" s="61"/>
      <c r="C312" s="61"/>
      <c r="D312" s="62"/>
      <c r="E312" s="63"/>
    </row>
    <row r="313" spans="3:5" ht="15.75">
      <c r="C313" s="16"/>
      <c r="D313" s="64" t="s">
        <v>68</v>
      </c>
      <c r="E313" s="65"/>
    </row>
    <row r="314" spans="3:6" ht="15.75">
      <c r="C314" s="16"/>
      <c r="D314" s="95" t="s">
        <v>51</v>
      </c>
      <c r="E314" s="92">
        <f>E315+E318+E319+E320+E321</f>
        <v>17967544</v>
      </c>
      <c r="F314" s="162">
        <f>E314*100/E325</f>
        <v>83.06369308850742</v>
      </c>
    </row>
    <row r="315" spans="3:8" ht="14.25">
      <c r="C315" s="16"/>
      <c r="D315" s="74" t="s">
        <v>84</v>
      </c>
      <c r="E315" s="93">
        <f>E316+E317</f>
        <v>11376334</v>
      </c>
      <c r="F315" s="162">
        <f>E315*100/E325</f>
        <v>52.59262567262126</v>
      </c>
      <c r="H315" t="s">
        <v>67</v>
      </c>
    </row>
    <row r="316" spans="3:6" ht="12.75">
      <c r="C316" s="16"/>
      <c r="D316" s="75" t="s">
        <v>80</v>
      </c>
      <c r="E316" s="66">
        <f>E21+E53+E68+E77+E100+E107+E129+E141+E148+E155+E166+E175+E181+E191+E205+E209+E215+E228+E234+E245+E287+E297+E260</f>
        <v>7778485</v>
      </c>
      <c r="F316" s="162">
        <f>E316*100/E325</f>
        <v>35.95982237380683</v>
      </c>
    </row>
    <row r="317" spans="3:6" ht="12.75">
      <c r="C317" s="16"/>
      <c r="D317" s="77" t="s">
        <v>83</v>
      </c>
      <c r="E317" s="66">
        <f>E22+E27+E36+E43+E48+E54+E59+E63+E72+E78+E85+E89+E95+E101+E112+E108+E121+E130+E142+E149+E156+E162+E167+E171+E176+E182+E187+E192+E201+E210+E229+E235+E239+E246+E251+E256+E261+E265+E268+E272+E279+E288+E298+E306</f>
        <v>3597849</v>
      </c>
      <c r="F317" s="162">
        <f>E317*100/E325</f>
        <v>16.632803298814427</v>
      </c>
    </row>
    <row r="318" spans="3:6" ht="12.75">
      <c r="C318" s="16"/>
      <c r="D318" s="100" t="s">
        <v>72</v>
      </c>
      <c r="E318" s="69">
        <f>E16+E102+E131+E143+E150+E157+E193+E196+E289+E292+E307</f>
        <v>3358972</v>
      </c>
      <c r="F318" s="162">
        <f>E318*100/E325</f>
        <v>15.528478422030854</v>
      </c>
    </row>
    <row r="319" spans="3:6" ht="12.75">
      <c r="C319" s="16"/>
      <c r="D319" s="100" t="s">
        <v>73</v>
      </c>
      <c r="E319" s="69">
        <f>E73+E79+E103+E90+E132+E144+E151+E158+E177+E211+E218+E221+E224+E230+E240+E247+E299</f>
        <v>2852238</v>
      </c>
      <c r="F319" s="162">
        <f>E319*100/E325</f>
        <v>13.185854552373893</v>
      </c>
    </row>
    <row r="320" spans="3:6" ht="12.75">
      <c r="C320" s="16"/>
      <c r="D320" s="100" t="s">
        <v>74</v>
      </c>
      <c r="E320" s="69">
        <f>E116</f>
        <v>380000</v>
      </c>
      <c r="F320" s="162">
        <f>E320*100/E325</f>
        <v>1.756734441481419</v>
      </c>
    </row>
    <row r="321" spans="3:6" ht="24">
      <c r="C321" s="16"/>
      <c r="D321" s="101" t="s">
        <v>77</v>
      </c>
      <c r="E321" s="69">
        <v>0</v>
      </c>
      <c r="F321" s="162">
        <f>E321*100/E325</f>
        <v>0</v>
      </c>
    </row>
    <row r="322" spans="3:6" ht="15">
      <c r="C322" s="16"/>
      <c r="D322" s="91" t="s">
        <v>0</v>
      </c>
      <c r="E322" s="47">
        <f>E308+E300+E280+E273+E133+E80+E37+E30+E9</f>
        <v>3663500</v>
      </c>
      <c r="F322" s="162">
        <f>E322*100/E325</f>
        <v>16.936306911492576</v>
      </c>
    </row>
    <row r="323" spans="3:6" ht="12.75">
      <c r="C323" s="16"/>
      <c r="D323" s="102" t="s">
        <v>75</v>
      </c>
      <c r="E323" s="60">
        <f>E309+E301+E281+E274+E133+E81+E38+E31+E10</f>
        <v>3663500</v>
      </c>
      <c r="F323" s="162">
        <f>E323*100/E325</f>
        <v>16.936306911492576</v>
      </c>
    </row>
    <row r="324" spans="3:6" ht="24">
      <c r="C324" s="16"/>
      <c r="D324" s="144" t="s">
        <v>77</v>
      </c>
      <c r="E324" s="142">
        <f>E310+E282+E32</f>
        <v>1610000</v>
      </c>
      <c r="F324" s="162">
        <f>E324*100/E325</f>
        <v>7.443006449434433</v>
      </c>
    </row>
    <row r="325" spans="3:6" ht="18">
      <c r="C325" s="67"/>
      <c r="D325" s="94" t="s">
        <v>78</v>
      </c>
      <c r="E325" s="146">
        <f>E322+E314</f>
        <v>21631044</v>
      </c>
      <c r="F325" s="162">
        <f>E325*100/E325</f>
        <v>100</v>
      </c>
    </row>
    <row r="326" spans="2:5" ht="12.75">
      <c r="B326" s="177"/>
      <c r="C326" s="178"/>
      <c r="D326" s="178"/>
      <c r="E326" s="178"/>
    </row>
    <row r="327" spans="3:4" ht="12.75">
      <c r="C327" s="16"/>
      <c r="D327" s="42"/>
    </row>
    <row r="328" spans="3:4" ht="12.75">
      <c r="C328" s="16"/>
      <c r="D328" s="42"/>
    </row>
    <row r="329" ht="12.75">
      <c r="C329" s="16"/>
    </row>
    <row r="330" spans="3:4" ht="12.75">
      <c r="C330" s="16"/>
      <c r="D330" s="42"/>
    </row>
    <row r="331" spans="3:4" ht="12.75">
      <c r="C331" s="16"/>
      <c r="D331" s="42"/>
    </row>
    <row r="332" spans="3:4" ht="12.75">
      <c r="C332" s="16"/>
      <c r="D332" s="42"/>
    </row>
    <row r="333" spans="3:4" ht="12.75">
      <c r="C333" s="16"/>
      <c r="D333" s="42"/>
    </row>
    <row r="334" spans="3:4" ht="12.75">
      <c r="C334" s="16"/>
      <c r="D334" s="42"/>
    </row>
    <row r="335" spans="3:4" ht="12.75">
      <c r="C335" s="16"/>
      <c r="D335" s="42"/>
    </row>
    <row r="336" spans="3:4" ht="12.75">
      <c r="C336" s="16"/>
      <c r="D336" s="42"/>
    </row>
    <row r="337" spans="3:4" ht="12.75">
      <c r="C337" s="16"/>
      <c r="D337" s="42"/>
    </row>
    <row r="338" spans="3:4" ht="12.75">
      <c r="C338" s="16"/>
      <c r="D338" s="42"/>
    </row>
    <row r="339" spans="3:4" ht="12.75">
      <c r="C339" s="16"/>
      <c r="D339" s="42"/>
    </row>
    <row r="340" spans="3:4" ht="12.75">
      <c r="C340" s="16"/>
      <c r="D340" s="42"/>
    </row>
    <row r="341" spans="3:4" ht="12.75">
      <c r="C341" s="16"/>
      <c r="D341" s="42"/>
    </row>
    <row r="342" spans="3:4" ht="12.75">
      <c r="C342" s="16"/>
      <c r="D342" s="42"/>
    </row>
    <row r="343" spans="3:4" ht="12.75">
      <c r="C343" s="16"/>
      <c r="D343" s="42"/>
    </row>
    <row r="344" spans="3:4" ht="12.75">
      <c r="C344" s="16"/>
      <c r="D344" s="42"/>
    </row>
    <row r="345" spans="3:4" ht="12.75">
      <c r="C345" s="16"/>
      <c r="D345" s="42"/>
    </row>
    <row r="346" spans="3:4" ht="12.75">
      <c r="C346" s="16"/>
      <c r="D346" s="42"/>
    </row>
    <row r="347" spans="3:4" ht="12.75">
      <c r="C347" s="16"/>
      <c r="D347" s="42"/>
    </row>
    <row r="348" spans="3:4" ht="12.75">
      <c r="C348" s="16"/>
      <c r="D348" s="42"/>
    </row>
    <row r="349" spans="3:4" ht="12.75">
      <c r="C349" s="16"/>
      <c r="D349" s="42"/>
    </row>
    <row r="350" spans="3:4" ht="12.75">
      <c r="C350" s="16"/>
      <c r="D350" s="42"/>
    </row>
    <row r="351" spans="3:4" ht="12.75">
      <c r="C351" s="16"/>
      <c r="D351" s="42"/>
    </row>
    <row r="352" spans="3:4" ht="12.75">
      <c r="C352" s="16"/>
      <c r="D352" s="42"/>
    </row>
    <row r="353" spans="3:4" ht="12.75">
      <c r="C353" s="16"/>
      <c r="D353" s="42"/>
    </row>
    <row r="354" spans="3:4" ht="12.75">
      <c r="C354" s="16"/>
      <c r="D354" s="42"/>
    </row>
    <row r="355" spans="3:4" ht="12.75">
      <c r="C355" s="16"/>
      <c r="D355" s="42"/>
    </row>
    <row r="356" spans="3:4" ht="12.75">
      <c r="C356" s="16"/>
      <c r="D356" s="42"/>
    </row>
    <row r="357" spans="3:4" ht="12.75">
      <c r="C357" s="16"/>
      <c r="D357" s="42"/>
    </row>
    <row r="358" spans="3:4" ht="12.75">
      <c r="C358" s="16"/>
      <c r="D358" s="42"/>
    </row>
    <row r="359" spans="3:4" ht="12.75">
      <c r="C359" s="16"/>
      <c r="D359" s="42"/>
    </row>
    <row r="360" spans="3:4" ht="12.75">
      <c r="C360" s="16"/>
      <c r="D360" s="42"/>
    </row>
    <row r="361" spans="3:4" ht="12.75">
      <c r="C361" s="16"/>
      <c r="D361" s="42"/>
    </row>
    <row r="362" spans="3:4" ht="12.75">
      <c r="C362" s="16"/>
      <c r="D362" s="42"/>
    </row>
    <row r="363" spans="3:4" ht="12.75">
      <c r="C363" s="16"/>
      <c r="D363" s="42"/>
    </row>
    <row r="364" spans="3:4" ht="12.75">
      <c r="C364" s="16"/>
      <c r="D364" s="42"/>
    </row>
    <row r="365" spans="3:4" ht="12.75">
      <c r="C365" s="16"/>
      <c r="D365" s="42"/>
    </row>
    <row r="366" spans="3:4" ht="12.75">
      <c r="C366" s="16"/>
      <c r="D366" s="42"/>
    </row>
    <row r="367" spans="3:4" ht="12.75">
      <c r="C367" s="16"/>
      <c r="D367" s="42"/>
    </row>
    <row r="368" spans="3:4" ht="12.75">
      <c r="C368" s="16"/>
      <c r="D368" s="42"/>
    </row>
    <row r="369" spans="3:4" ht="12.75">
      <c r="C369" s="16"/>
      <c r="D369" s="42"/>
    </row>
    <row r="370" spans="3:4" ht="12.75">
      <c r="C370" s="16"/>
      <c r="D370" s="42"/>
    </row>
    <row r="371" spans="3:4" ht="12.75">
      <c r="C371" s="16"/>
      <c r="D371" s="42"/>
    </row>
    <row r="372" spans="3:4" ht="12.75">
      <c r="C372" s="16"/>
      <c r="D372" s="42"/>
    </row>
    <row r="373" spans="3:4" ht="12.75">
      <c r="C373" s="16"/>
      <c r="D373" s="42"/>
    </row>
    <row r="374" spans="3:4" ht="12.75">
      <c r="C374" s="16"/>
      <c r="D374" s="42"/>
    </row>
    <row r="375" spans="3:4" ht="12.75">
      <c r="C375" s="16"/>
      <c r="D375" s="42"/>
    </row>
    <row r="376" spans="3:4" ht="12.75">
      <c r="C376" s="16"/>
      <c r="D376" s="42"/>
    </row>
    <row r="377" spans="3:4" ht="12.75">
      <c r="C377" s="16"/>
      <c r="D377" s="42"/>
    </row>
    <row r="378" spans="3:4" ht="12.75">
      <c r="C378" s="16"/>
      <c r="D378" s="42"/>
    </row>
    <row r="379" spans="3:4" ht="12.75">
      <c r="C379" s="16"/>
      <c r="D379" s="42"/>
    </row>
    <row r="380" spans="3:4" ht="12.75">
      <c r="C380" s="16"/>
      <c r="D380" s="42"/>
    </row>
    <row r="381" spans="3:4" ht="12.75">
      <c r="C381" s="16"/>
      <c r="D381" s="42"/>
    </row>
    <row r="382" spans="3:4" ht="12.75">
      <c r="C382" s="16"/>
      <c r="D382" s="42"/>
    </row>
    <row r="383" spans="3:4" ht="12.75">
      <c r="C383" s="16"/>
      <c r="D383" s="42"/>
    </row>
    <row r="384" spans="3:4" ht="12.75">
      <c r="C384" s="16"/>
      <c r="D384" s="42"/>
    </row>
    <row r="385" spans="3:4" ht="12.75">
      <c r="C385" s="16"/>
      <c r="D385" s="42"/>
    </row>
    <row r="386" spans="3:4" ht="12.75">
      <c r="C386" s="16"/>
      <c r="D386" s="42"/>
    </row>
    <row r="387" spans="3:4" ht="12.75">
      <c r="C387" s="16"/>
      <c r="D387" s="42"/>
    </row>
    <row r="388" spans="3:4" ht="12.75">
      <c r="C388" s="16"/>
      <c r="D388" s="42"/>
    </row>
    <row r="389" spans="3:4" ht="12.75">
      <c r="C389" s="16"/>
      <c r="D389" s="42"/>
    </row>
    <row r="390" spans="3:4" ht="12.75">
      <c r="C390" s="16"/>
      <c r="D390" s="42"/>
    </row>
    <row r="391" spans="3:4" ht="12.75">
      <c r="C391" s="16"/>
      <c r="D391" s="42"/>
    </row>
    <row r="392" spans="3:4" ht="12.75">
      <c r="C392" s="16"/>
      <c r="D392" s="42"/>
    </row>
    <row r="393" spans="3:4" ht="12.75">
      <c r="C393" s="16"/>
      <c r="D393" s="42"/>
    </row>
    <row r="394" spans="3:4" ht="12.75">
      <c r="C394" s="16"/>
      <c r="D394" s="42"/>
    </row>
    <row r="395" spans="3:4" ht="12.75">
      <c r="C395" s="16"/>
      <c r="D395" s="42"/>
    </row>
    <row r="396" spans="3:4" ht="12.75">
      <c r="C396" s="16"/>
      <c r="D396" s="42"/>
    </row>
    <row r="397" spans="3:4" ht="12.75">
      <c r="C397" s="16"/>
      <c r="D397" s="42"/>
    </row>
    <row r="398" spans="3:4" ht="12.75">
      <c r="C398" s="16"/>
      <c r="D398" s="42"/>
    </row>
    <row r="399" spans="3:4" ht="12.75">
      <c r="C399" s="16"/>
      <c r="D399" s="42"/>
    </row>
    <row r="400" spans="3:4" ht="12.75">
      <c r="C400" s="16"/>
      <c r="D400" s="42"/>
    </row>
    <row r="401" spans="3:4" ht="12.75">
      <c r="C401" s="16"/>
      <c r="D401" s="42"/>
    </row>
    <row r="402" spans="3:4" ht="12.75">
      <c r="C402" s="16"/>
      <c r="D402" s="42"/>
    </row>
    <row r="403" spans="3:4" ht="12.75">
      <c r="C403" s="16"/>
      <c r="D403" s="42"/>
    </row>
    <row r="404" spans="3:4" ht="12.75">
      <c r="C404" s="16"/>
      <c r="D404" s="42"/>
    </row>
    <row r="405" spans="3:4" ht="12.75">
      <c r="C405" s="16"/>
      <c r="D405" s="42"/>
    </row>
    <row r="406" spans="3:4" ht="12.75">
      <c r="C406" s="16"/>
      <c r="D406" s="42"/>
    </row>
    <row r="407" spans="3:4" ht="12.75">
      <c r="C407" s="16"/>
      <c r="D407" s="42"/>
    </row>
    <row r="408" spans="3:4" ht="12.75">
      <c r="C408" s="16"/>
      <c r="D408" s="42"/>
    </row>
    <row r="409" spans="3:4" ht="12.75">
      <c r="C409" s="16"/>
      <c r="D409" s="42"/>
    </row>
    <row r="410" spans="3:4" ht="12.75">
      <c r="C410" s="16"/>
      <c r="D410" s="42"/>
    </row>
    <row r="411" spans="3:4" ht="12.75">
      <c r="C411" s="16"/>
      <c r="D411" s="42"/>
    </row>
    <row r="412" spans="3:4" ht="12.75">
      <c r="C412" s="16"/>
      <c r="D412" s="42"/>
    </row>
    <row r="413" spans="3:4" ht="12.75">
      <c r="C413" s="16"/>
      <c r="D413" s="42"/>
    </row>
    <row r="414" spans="3:4" ht="12.75">
      <c r="C414" s="16"/>
      <c r="D414" s="42"/>
    </row>
    <row r="415" spans="3:4" ht="12.75">
      <c r="C415" s="16"/>
      <c r="D415" s="42"/>
    </row>
    <row r="416" spans="3:4" ht="12.75">
      <c r="C416" s="16"/>
      <c r="D416" s="42"/>
    </row>
    <row r="417" spans="3:4" ht="12.75">
      <c r="C417" s="16"/>
      <c r="D417" s="42"/>
    </row>
    <row r="418" spans="3:4" ht="12.75">
      <c r="C418" s="16"/>
      <c r="D418" s="42"/>
    </row>
    <row r="419" spans="3:4" ht="12.75">
      <c r="C419" s="16"/>
      <c r="D419" s="42"/>
    </row>
    <row r="420" spans="3:4" ht="12.75">
      <c r="C420" s="16"/>
      <c r="D420" s="42"/>
    </row>
    <row r="421" spans="3:4" ht="12.75">
      <c r="C421" s="16"/>
      <c r="D421" s="42"/>
    </row>
    <row r="422" spans="3:4" ht="12.75">
      <c r="C422" s="16"/>
      <c r="D422" s="42"/>
    </row>
    <row r="423" spans="3:4" ht="12.75">
      <c r="C423" s="16"/>
      <c r="D423" s="42"/>
    </row>
    <row r="424" spans="3:4" ht="12.75">
      <c r="C424" s="16"/>
      <c r="D424" s="42"/>
    </row>
    <row r="425" spans="3:4" ht="12.75">
      <c r="C425" s="16"/>
      <c r="D425" s="42"/>
    </row>
    <row r="426" spans="3:4" ht="12.75">
      <c r="C426" s="16"/>
      <c r="D426" s="42"/>
    </row>
    <row r="427" spans="3:4" ht="12.75">
      <c r="C427" s="16"/>
      <c r="D427" s="42"/>
    </row>
    <row r="428" spans="3:4" ht="12.75">
      <c r="C428" s="16"/>
      <c r="D428" s="42"/>
    </row>
    <row r="429" spans="3:4" ht="12.75">
      <c r="C429" s="16"/>
      <c r="D429" s="42"/>
    </row>
    <row r="430" spans="3:4" ht="12.75">
      <c r="C430" s="16"/>
      <c r="D430" s="42"/>
    </row>
    <row r="431" spans="3:4" ht="12.75">
      <c r="C431" s="16"/>
      <c r="D431" s="42"/>
    </row>
    <row r="432" spans="3:4" ht="12.75">
      <c r="C432" s="16"/>
      <c r="D432" s="42"/>
    </row>
    <row r="433" spans="3:4" ht="12.75">
      <c r="C433" s="16"/>
      <c r="D433" s="42"/>
    </row>
    <row r="434" spans="3:4" ht="12.75">
      <c r="C434" s="16"/>
      <c r="D434" s="42"/>
    </row>
    <row r="435" spans="3:4" ht="12.75">
      <c r="C435" s="16"/>
      <c r="D435" s="42"/>
    </row>
    <row r="436" spans="3:4" ht="12.75">
      <c r="C436" s="16"/>
      <c r="D436" s="42"/>
    </row>
    <row r="437" spans="3:4" ht="12.75">
      <c r="C437" s="16"/>
      <c r="D437" s="42"/>
    </row>
    <row r="438" spans="3:4" ht="12.75">
      <c r="C438" s="16"/>
      <c r="D438" s="42"/>
    </row>
    <row r="439" spans="3:4" ht="12.75">
      <c r="C439" s="16"/>
      <c r="D439" s="42"/>
    </row>
    <row r="440" spans="3:4" ht="12.75">
      <c r="C440" s="16"/>
      <c r="D440" s="42"/>
    </row>
    <row r="441" spans="3:4" ht="12.75">
      <c r="C441" s="16"/>
      <c r="D441" s="42"/>
    </row>
    <row r="442" spans="3:4" ht="12.75">
      <c r="C442" s="16"/>
      <c r="D442" s="42"/>
    </row>
    <row r="443" spans="3:4" ht="12.75">
      <c r="C443" s="16"/>
      <c r="D443" s="42"/>
    </row>
    <row r="444" ht="12.75">
      <c r="D444" s="42"/>
    </row>
    <row r="445" ht="12.75">
      <c r="D445" s="42"/>
    </row>
    <row r="446" ht="12.75">
      <c r="D446" s="42"/>
    </row>
    <row r="447" ht="12.75">
      <c r="D447" s="42"/>
    </row>
    <row r="448" ht="12.75">
      <c r="D448" s="42"/>
    </row>
    <row r="449" ht="12.75">
      <c r="D449" s="42"/>
    </row>
    <row r="450" ht="12.75">
      <c r="D450" s="42"/>
    </row>
    <row r="451" ht="12.75">
      <c r="D451" s="42"/>
    </row>
    <row r="452" ht="12.75">
      <c r="D452" s="42"/>
    </row>
    <row r="453" ht="12.75">
      <c r="D453" s="42"/>
    </row>
    <row r="454" ht="12.75">
      <c r="D454" s="42"/>
    </row>
    <row r="455" ht="12.75">
      <c r="D455" s="42"/>
    </row>
    <row r="456" ht="12.75">
      <c r="D456" s="42"/>
    </row>
    <row r="457" ht="12.75">
      <c r="D457" s="42"/>
    </row>
    <row r="458" ht="12.75">
      <c r="D458" s="42"/>
    </row>
    <row r="459" ht="12.75">
      <c r="D459" s="42"/>
    </row>
    <row r="460" ht="12.75">
      <c r="D460" s="42"/>
    </row>
    <row r="461" ht="12.75">
      <c r="D461" s="42"/>
    </row>
    <row r="462" ht="12.75">
      <c r="D462" s="42"/>
    </row>
    <row r="463" ht="12.75">
      <c r="D463" s="42"/>
    </row>
    <row r="464" ht="12.75">
      <c r="D464" s="42"/>
    </row>
    <row r="465" ht="12.75">
      <c r="D465" s="42"/>
    </row>
    <row r="466" ht="12.75">
      <c r="D466" s="42"/>
    </row>
    <row r="467" ht="12.75">
      <c r="D467" s="42"/>
    </row>
    <row r="468" ht="12.75">
      <c r="D468" s="42"/>
    </row>
    <row r="469" ht="12.75">
      <c r="D469" s="42"/>
    </row>
    <row r="470" ht="12.75">
      <c r="D470" s="42"/>
    </row>
    <row r="471" ht="12.75">
      <c r="D471" s="42"/>
    </row>
    <row r="472" ht="12.75">
      <c r="D472" s="42"/>
    </row>
    <row r="473" ht="12.75">
      <c r="D473" s="42"/>
    </row>
    <row r="474" ht="12.75">
      <c r="D474" s="42"/>
    </row>
    <row r="475" ht="12.75">
      <c r="D475" s="42"/>
    </row>
    <row r="476" ht="12.75">
      <c r="D476" s="42"/>
    </row>
    <row r="477" ht="12.75">
      <c r="D477" s="42"/>
    </row>
    <row r="478" ht="12.75">
      <c r="D478" s="42"/>
    </row>
    <row r="479" ht="12.75">
      <c r="D479" s="42"/>
    </row>
    <row r="480" ht="12.75">
      <c r="D480" s="42"/>
    </row>
    <row r="481" ht="12.75">
      <c r="D481" s="42"/>
    </row>
    <row r="482" ht="12.75">
      <c r="D482" s="42"/>
    </row>
    <row r="483" ht="12.75">
      <c r="D483" s="42"/>
    </row>
    <row r="484" ht="12.75">
      <c r="D484" s="42"/>
    </row>
    <row r="485" ht="12.75">
      <c r="D485" s="42"/>
    </row>
    <row r="486" ht="12.75">
      <c r="D486" s="42"/>
    </row>
    <row r="487" ht="12.75">
      <c r="D487" s="42"/>
    </row>
    <row r="488" ht="12.75">
      <c r="D488" s="42"/>
    </row>
    <row r="489" ht="12.75">
      <c r="D489" s="42"/>
    </row>
    <row r="490" ht="12.75">
      <c r="D490" s="42"/>
    </row>
    <row r="491" ht="12.75">
      <c r="D491" s="42"/>
    </row>
    <row r="492" ht="12.75">
      <c r="D492" s="42"/>
    </row>
    <row r="493" ht="12.75">
      <c r="D493" s="42"/>
    </row>
    <row r="494" ht="12.75">
      <c r="D494" s="42"/>
    </row>
    <row r="495" ht="12.75">
      <c r="D495" s="42"/>
    </row>
    <row r="496" ht="12.75">
      <c r="D496" s="42"/>
    </row>
    <row r="497" ht="12.75">
      <c r="D497" s="42"/>
    </row>
    <row r="498" ht="12.75">
      <c r="D498" s="42"/>
    </row>
    <row r="499" ht="12.75">
      <c r="D499" s="42"/>
    </row>
    <row r="500" ht="12.75">
      <c r="D500" s="42"/>
    </row>
    <row r="501" ht="12.75">
      <c r="D501" s="42"/>
    </row>
    <row r="502" ht="12.75">
      <c r="D502" s="42"/>
    </row>
    <row r="503" ht="12.75">
      <c r="D503" s="42"/>
    </row>
    <row r="504" ht="12.75">
      <c r="D504" s="42"/>
    </row>
    <row r="505" ht="12.75">
      <c r="D505" s="42"/>
    </row>
    <row r="506" ht="12.75">
      <c r="D506" s="42"/>
    </row>
    <row r="507" ht="12.75">
      <c r="D507" s="42"/>
    </row>
    <row r="508" ht="12.75">
      <c r="D508" s="42"/>
    </row>
    <row r="509" ht="12.75">
      <c r="D509" s="42"/>
    </row>
    <row r="510" ht="12.75">
      <c r="D510" s="42"/>
    </row>
    <row r="511" ht="12.75">
      <c r="D511" s="42"/>
    </row>
    <row r="512" ht="12.75">
      <c r="D512" s="42"/>
    </row>
    <row r="513" ht="12.75">
      <c r="D513" s="42"/>
    </row>
    <row r="514" ht="12.75">
      <c r="D514" s="42"/>
    </row>
    <row r="515" ht="12.75">
      <c r="D515" s="42"/>
    </row>
    <row r="516" ht="12.75">
      <c r="D516" s="42"/>
    </row>
    <row r="517" ht="12.75">
      <c r="D517" s="42"/>
    </row>
    <row r="518" ht="12.75">
      <c r="D518" s="42"/>
    </row>
    <row r="519" ht="12.75">
      <c r="D519" s="42"/>
    </row>
    <row r="520" ht="12.75">
      <c r="D520" s="42"/>
    </row>
    <row r="521" ht="12.75">
      <c r="D521" s="42"/>
    </row>
    <row r="522" ht="12.75">
      <c r="D522" s="42"/>
    </row>
    <row r="523" ht="12.75">
      <c r="D523" s="42"/>
    </row>
    <row r="524" ht="12.75">
      <c r="D524" s="42"/>
    </row>
    <row r="525" ht="12.75">
      <c r="D525" s="42"/>
    </row>
    <row r="526" ht="12.75">
      <c r="D526" s="42"/>
    </row>
    <row r="527" ht="12.75">
      <c r="D527" s="42"/>
    </row>
    <row r="528" ht="12.75">
      <c r="D528" s="42"/>
    </row>
    <row r="529" ht="12.75">
      <c r="D529" s="42"/>
    </row>
    <row r="530" ht="12.75">
      <c r="D530" s="42"/>
    </row>
    <row r="531" ht="12.75">
      <c r="D531" s="42"/>
    </row>
    <row r="532" ht="12.75">
      <c r="D532" s="42"/>
    </row>
    <row r="533" ht="12.75">
      <c r="D533" s="42"/>
    </row>
    <row r="534" ht="12.75">
      <c r="D534" s="42"/>
    </row>
    <row r="535" ht="12.75">
      <c r="D535" s="42"/>
    </row>
    <row r="536" ht="12.75">
      <c r="D536" s="42"/>
    </row>
    <row r="537" ht="12.75">
      <c r="D537" s="42"/>
    </row>
    <row r="538" ht="12.75">
      <c r="D538" s="42"/>
    </row>
    <row r="539" ht="12.75">
      <c r="D539" s="42"/>
    </row>
    <row r="540" ht="12.75">
      <c r="D540" s="42"/>
    </row>
    <row r="541" ht="12.75">
      <c r="D541" s="42"/>
    </row>
    <row r="542" ht="12.75">
      <c r="D542" s="42"/>
    </row>
    <row r="543" ht="12.75">
      <c r="D543" s="42"/>
    </row>
    <row r="544" ht="12.75">
      <c r="D544" s="42"/>
    </row>
    <row r="545" ht="12.75">
      <c r="D545" s="42"/>
    </row>
    <row r="546" ht="12.75">
      <c r="D546" s="42"/>
    </row>
    <row r="547" ht="12.75">
      <c r="D547" s="42"/>
    </row>
    <row r="548" ht="12.75">
      <c r="D548" s="42"/>
    </row>
    <row r="549" ht="12.75">
      <c r="D549" s="42"/>
    </row>
    <row r="550" ht="12.75">
      <c r="D550" s="42"/>
    </row>
    <row r="551" ht="12.75">
      <c r="D551" s="42"/>
    </row>
    <row r="552" ht="12.75">
      <c r="D552" s="42"/>
    </row>
    <row r="553" ht="12.75">
      <c r="D553" s="42"/>
    </row>
    <row r="554" ht="12.75">
      <c r="D554" s="42"/>
    </row>
    <row r="555" ht="12.75">
      <c r="D555" s="42"/>
    </row>
    <row r="556" ht="12.75">
      <c r="D556" s="42"/>
    </row>
    <row r="557" ht="12.75">
      <c r="D557" s="42"/>
    </row>
    <row r="558" ht="12.75">
      <c r="D558" s="42"/>
    </row>
    <row r="559" ht="12.75">
      <c r="D559" s="42"/>
    </row>
    <row r="560" ht="12.75">
      <c r="D560" s="42"/>
    </row>
    <row r="561" ht="12.75">
      <c r="D561" s="42"/>
    </row>
    <row r="562" ht="12.75">
      <c r="D562" s="42"/>
    </row>
    <row r="563" ht="12.75">
      <c r="D563" s="42"/>
    </row>
    <row r="564" ht="12.75">
      <c r="D564" s="42"/>
    </row>
    <row r="565" ht="12.75">
      <c r="D565" s="42"/>
    </row>
    <row r="566" ht="12.75">
      <c r="D566" s="42"/>
    </row>
    <row r="567" ht="12.75">
      <c r="D567" s="42"/>
    </row>
    <row r="568" ht="12.75">
      <c r="D568" s="42"/>
    </row>
    <row r="569" ht="12.75">
      <c r="D569" s="42"/>
    </row>
    <row r="570" ht="12.75">
      <c r="D570" s="42"/>
    </row>
    <row r="571" ht="12.75">
      <c r="D571" s="42"/>
    </row>
    <row r="572" ht="12.75">
      <c r="D572" s="42"/>
    </row>
    <row r="573" ht="12.75">
      <c r="D573" s="42"/>
    </row>
    <row r="574" ht="12.75">
      <c r="D574" s="42"/>
    </row>
    <row r="575" ht="12.75">
      <c r="D575" s="42"/>
    </row>
    <row r="576" ht="12.75">
      <c r="D576" s="42"/>
    </row>
    <row r="577" ht="12.75">
      <c r="D577" s="42"/>
    </row>
    <row r="578" ht="12.75">
      <c r="D578" s="42"/>
    </row>
    <row r="579" ht="12.75">
      <c r="D579" s="42"/>
    </row>
    <row r="580" ht="12.75">
      <c r="D580" s="42"/>
    </row>
    <row r="581" ht="12.75">
      <c r="D581" s="42"/>
    </row>
    <row r="582" ht="12.75">
      <c r="D582" s="42"/>
    </row>
    <row r="583" ht="12.75">
      <c r="D583" s="42"/>
    </row>
    <row r="584" ht="12.75">
      <c r="D584" s="42"/>
    </row>
    <row r="585" ht="12.75">
      <c r="D585" s="42"/>
    </row>
    <row r="586" ht="12.75">
      <c r="D586" s="42"/>
    </row>
    <row r="587" ht="12.75">
      <c r="D587" s="42"/>
    </row>
    <row r="588" ht="12.75">
      <c r="D588" s="42"/>
    </row>
    <row r="589" ht="12.75">
      <c r="D589" s="42"/>
    </row>
    <row r="590" ht="12.75">
      <c r="D590" s="42"/>
    </row>
    <row r="591" ht="12.75">
      <c r="D591" s="42"/>
    </row>
    <row r="592" ht="12.75">
      <c r="D592" s="42"/>
    </row>
    <row r="593" ht="12.75">
      <c r="D593" s="42"/>
    </row>
    <row r="594" ht="12.75">
      <c r="D594" s="42"/>
    </row>
    <row r="595" ht="12.75">
      <c r="D595" s="42"/>
    </row>
    <row r="596" ht="12.75">
      <c r="D596" s="42"/>
    </row>
    <row r="597" ht="12.75">
      <c r="D597" s="42"/>
    </row>
    <row r="598" ht="12.75">
      <c r="D598" s="42"/>
    </row>
    <row r="599" ht="12.75">
      <c r="D599" s="42"/>
    </row>
    <row r="600" ht="12.75">
      <c r="D600" s="42"/>
    </row>
    <row r="601" ht="12.75">
      <c r="D601" s="42"/>
    </row>
    <row r="602" ht="12.75">
      <c r="D602" s="42"/>
    </row>
    <row r="603" ht="12.75">
      <c r="D603" s="42"/>
    </row>
    <row r="604" ht="12.75">
      <c r="D604" s="42"/>
    </row>
    <row r="605" ht="12.75">
      <c r="D605" s="42"/>
    </row>
    <row r="606" ht="12.75">
      <c r="D606" s="42"/>
    </row>
    <row r="607" ht="12.75">
      <c r="D607" s="42"/>
    </row>
    <row r="608" ht="12.75">
      <c r="D608" s="42"/>
    </row>
    <row r="609" ht="12.75">
      <c r="D609" s="42"/>
    </row>
    <row r="610" ht="12.75">
      <c r="D610" s="42"/>
    </row>
    <row r="611" ht="12.75">
      <c r="D611" s="42"/>
    </row>
    <row r="612" ht="12.75">
      <c r="D612" s="42"/>
    </row>
    <row r="613" ht="12.75">
      <c r="D613" s="42"/>
    </row>
    <row r="614" ht="12.75">
      <c r="D614" s="42"/>
    </row>
    <row r="615" ht="12.75">
      <c r="D615" s="42"/>
    </row>
    <row r="616" ht="12.75">
      <c r="D616" s="42"/>
    </row>
    <row r="617" ht="12.75">
      <c r="D617" s="42"/>
    </row>
    <row r="618" ht="12.75">
      <c r="D618" s="42"/>
    </row>
    <row r="619" ht="12.75">
      <c r="D619" s="42"/>
    </row>
    <row r="620" ht="12.75">
      <c r="D620" s="42"/>
    </row>
    <row r="621" ht="12.75">
      <c r="D621" s="42"/>
    </row>
    <row r="622" ht="12.75">
      <c r="D622" s="42"/>
    </row>
    <row r="623" ht="12.75">
      <c r="D623" s="42"/>
    </row>
    <row r="624" ht="12.75">
      <c r="D624" s="42"/>
    </row>
    <row r="625" ht="12.75">
      <c r="D625" s="42"/>
    </row>
    <row r="626" ht="12.75">
      <c r="D626" s="42"/>
    </row>
    <row r="627" ht="12.75">
      <c r="D627" s="42"/>
    </row>
    <row r="628" ht="12.75">
      <c r="D628" s="42"/>
    </row>
    <row r="629" ht="12.75">
      <c r="D629" s="42"/>
    </row>
    <row r="630" ht="12.75">
      <c r="D630" s="42"/>
    </row>
    <row r="631" ht="12.75">
      <c r="D631" s="42"/>
    </row>
    <row r="632" ht="12.75">
      <c r="D632" s="42"/>
    </row>
    <row r="633" ht="12.75">
      <c r="D633" s="42"/>
    </row>
    <row r="634" ht="12.75">
      <c r="D634" s="42"/>
    </row>
    <row r="635" ht="12.75">
      <c r="D635" s="42"/>
    </row>
    <row r="636" ht="12.75">
      <c r="D636" s="42"/>
    </row>
    <row r="637" ht="12.75">
      <c r="D637" s="42"/>
    </row>
    <row r="638" ht="12.75">
      <c r="D638" s="42"/>
    </row>
    <row r="639" ht="12.75">
      <c r="D639" s="42"/>
    </row>
    <row r="640" ht="12.75">
      <c r="D640" s="42"/>
    </row>
    <row r="641" ht="12.75">
      <c r="D641" s="42"/>
    </row>
    <row r="642" ht="12.75">
      <c r="D642" s="42"/>
    </row>
    <row r="643" ht="12.75">
      <c r="D643" s="42"/>
    </row>
    <row r="644" ht="12.75">
      <c r="D644" s="42"/>
    </row>
    <row r="645" ht="12.75">
      <c r="D645" s="42"/>
    </row>
    <row r="646" ht="12.75">
      <c r="D646" s="42"/>
    </row>
    <row r="647" ht="12.75">
      <c r="D647" s="42"/>
    </row>
    <row r="648" ht="12.75">
      <c r="D648" s="42"/>
    </row>
    <row r="649" ht="12.75">
      <c r="D649" s="42"/>
    </row>
    <row r="650" ht="12.75">
      <c r="D650" s="42"/>
    </row>
    <row r="651" ht="12.75">
      <c r="D651" s="42"/>
    </row>
    <row r="652" ht="12.75">
      <c r="D652" s="42"/>
    </row>
    <row r="653" ht="12.75">
      <c r="D653" s="42"/>
    </row>
    <row r="654" ht="12.75">
      <c r="D654" s="42"/>
    </row>
    <row r="655" ht="12.75">
      <c r="D655" s="42"/>
    </row>
    <row r="656" ht="12.75">
      <c r="D656" s="42"/>
    </row>
    <row r="657" ht="12.75">
      <c r="D657" s="42"/>
    </row>
    <row r="658" ht="12.75">
      <c r="D658" s="42"/>
    </row>
    <row r="659" ht="12.75">
      <c r="D659" s="42"/>
    </row>
    <row r="660" ht="12.75">
      <c r="D660" s="42"/>
    </row>
    <row r="661" ht="12.75">
      <c r="D661" s="42"/>
    </row>
    <row r="662" ht="12.75">
      <c r="D662" s="42"/>
    </row>
    <row r="663" ht="12.75">
      <c r="D663" s="42"/>
    </row>
    <row r="664" ht="12.75">
      <c r="D664" s="42"/>
    </row>
    <row r="665" ht="12.75">
      <c r="D665" s="42"/>
    </row>
    <row r="666" ht="12.75">
      <c r="D666" s="42"/>
    </row>
    <row r="667" ht="12.75">
      <c r="D667" s="42"/>
    </row>
    <row r="668" ht="12.75">
      <c r="D668" s="42"/>
    </row>
    <row r="669" ht="12.75">
      <c r="D669" s="42"/>
    </row>
    <row r="670" ht="12.75">
      <c r="D670" s="42"/>
    </row>
    <row r="671" ht="12.75">
      <c r="D671" s="42"/>
    </row>
    <row r="672" ht="12.75">
      <c r="D672" s="42"/>
    </row>
    <row r="673" ht="12.75">
      <c r="D673" s="42"/>
    </row>
    <row r="674" ht="12.75">
      <c r="D674" s="42"/>
    </row>
    <row r="675" ht="12.75">
      <c r="D675" s="42"/>
    </row>
    <row r="676" ht="12.75">
      <c r="D676" s="42"/>
    </row>
    <row r="677" ht="12.75">
      <c r="D677" s="42"/>
    </row>
    <row r="678" ht="12.75">
      <c r="D678" s="42"/>
    </row>
    <row r="679" ht="12.75">
      <c r="D679" s="42"/>
    </row>
    <row r="680" ht="12.75">
      <c r="D680" s="42"/>
    </row>
    <row r="681" ht="12.75">
      <c r="D681" s="42"/>
    </row>
    <row r="682" ht="12.75">
      <c r="D682" s="42"/>
    </row>
    <row r="683" ht="12.75">
      <c r="D683" s="42"/>
    </row>
    <row r="684" ht="12.75">
      <c r="D684" s="42"/>
    </row>
    <row r="685" ht="12.75">
      <c r="D685" s="42"/>
    </row>
    <row r="686" ht="12.75">
      <c r="D686" s="42"/>
    </row>
    <row r="687" ht="12.75">
      <c r="D687" s="42"/>
    </row>
    <row r="688" ht="12.75">
      <c r="D688" s="42"/>
    </row>
    <row r="689" ht="12.75">
      <c r="D689" s="42"/>
    </row>
    <row r="690" ht="12.75">
      <c r="D690" s="42"/>
    </row>
    <row r="691" ht="12.75">
      <c r="D691" s="42"/>
    </row>
    <row r="692" ht="12.75">
      <c r="D692" s="42"/>
    </row>
    <row r="693" ht="12.75">
      <c r="D693" s="42"/>
    </row>
    <row r="694" ht="12.75">
      <c r="D694" s="42"/>
    </row>
    <row r="695" ht="12.75">
      <c r="D695" s="42"/>
    </row>
    <row r="696" ht="12.75">
      <c r="D696" s="42"/>
    </row>
    <row r="697" ht="12.75">
      <c r="D697" s="42"/>
    </row>
    <row r="698" ht="12.75">
      <c r="D698" s="42"/>
    </row>
    <row r="699" ht="12.75">
      <c r="D699" s="42"/>
    </row>
    <row r="700" ht="12.75">
      <c r="D700" s="42"/>
    </row>
    <row r="701" ht="12.75">
      <c r="D701" s="42"/>
    </row>
    <row r="702" ht="12.75">
      <c r="D702" s="42"/>
    </row>
    <row r="703" ht="12.75">
      <c r="D703" s="42"/>
    </row>
    <row r="704" ht="12.75">
      <c r="D704" s="42"/>
    </row>
    <row r="705" ht="12.75">
      <c r="D705" s="42"/>
    </row>
    <row r="706" ht="12.75">
      <c r="D706" s="42"/>
    </row>
    <row r="707" ht="12.75">
      <c r="D707" s="42"/>
    </row>
    <row r="708" ht="12.75">
      <c r="D708" s="42"/>
    </row>
    <row r="709" ht="12.75">
      <c r="D709" s="42"/>
    </row>
    <row r="710" ht="12.75">
      <c r="D710" s="42"/>
    </row>
    <row r="711" ht="12.75">
      <c r="D711" s="42"/>
    </row>
    <row r="712" ht="12.75">
      <c r="D712" s="42"/>
    </row>
    <row r="713" ht="12.75">
      <c r="D713" s="42"/>
    </row>
    <row r="714" ht="12.75">
      <c r="D714" s="42"/>
    </row>
    <row r="715" ht="12.75">
      <c r="D715" s="42"/>
    </row>
    <row r="716" ht="12.75">
      <c r="D716" s="42"/>
    </row>
    <row r="717" ht="12.75">
      <c r="D717" s="42"/>
    </row>
    <row r="718" ht="12.75">
      <c r="D718" s="42"/>
    </row>
    <row r="719" ht="12.75">
      <c r="D719" s="42"/>
    </row>
    <row r="720" ht="12.75">
      <c r="D720" s="42"/>
    </row>
    <row r="721" ht="12.75">
      <c r="D721" s="42"/>
    </row>
    <row r="722" ht="12.75">
      <c r="D722" s="42"/>
    </row>
    <row r="723" ht="12.75">
      <c r="D723" s="42"/>
    </row>
    <row r="724" ht="12.75">
      <c r="D724" s="42"/>
    </row>
    <row r="725" ht="12.75">
      <c r="D725" s="42"/>
    </row>
    <row r="726" ht="12.75">
      <c r="D726" s="42"/>
    </row>
    <row r="727" ht="12.75">
      <c r="D727" s="42"/>
    </row>
    <row r="728" ht="12.75">
      <c r="D728" s="42"/>
    </row>
    <row r="729" ht="12.75">
      <c r="D729" s="42"/>
    </row>
    <row r="730" ht="12.75">
      <c r="D730" s="42"/>
    </row>
    <row r="731" ht="12.75">
      <c r="D731" s="42"/>
    </row>
    <row r="732" ht="12.75">
      <c r="D732" s="42"/>
    </row>
    <row r="733" ht="12.75">
      <c r="D733" s="42"/>
    </row>
    <row r="734" ht="12.75">
      <c r="D734" s="42"/>
    </row>
    <row r="735" ht="12.75">
      <c r="D735" s="42"/>
    </row>
    <row r="736" ht="12.75">
      <c r="D736" s="42"/>
    </row>
    <row r="737" ht="12.75">
      <c r="D737" s="42"/>
    </row>
    <row r="738" ht="12.75">
      <c r="D738" s="42"/>
    </row>
    <row r="739" ht="12.75">
      <c r="D739" s="42"/>
    </row>
    <row r="740" ht="12.75">
      <c r="D740" s="42"/>
    </row>
    <row r="741" ht="12.75">
      <c r="D741" s="42"/>
    </row>
    <row r="742" ht="12.75">
      <c r="D742" s="42"/>
    </row>
    <row r="743" ht="12.75">
      <c r="D743" s="42"/>
    </row>
    <row r="744" ht="12.75">
      <c r="D744" s="42"/>
    </row>
    <row r="745" ht="12.75">
      <c r="D745" s="42"/>
    </row>
    <row r="746" ht="12.75">
      <c r="D746" s="42"/>
    </row>
    <row r="747" ht="12.75">
      <c r="D747" s="42"/>
    </row>
    <row r="748" ht="12.75">
      <c r="D748" s="42"/>
    </row>
    <row r="749" ht="12.75">
      <c r="D749" s="42"/>
    </row>
    <row r="750" ht="12.75">
      <c r="D750" s="42"/>
    </row>
    <row r="751" ht="12.75">
      <c r="D751" s="42"/>
    </row>
    <row r="752" ht="12.75">
      <c r="D752" s="42"/>
    </row>
    <row r="753" ht="12.75">
      <c r="D753" s="42"/>
    </row>
    <row r="754" ht="12.75">
      <c r="D754" s="42"/>
    </row>
    <row r="755" ht="12.75">
      <c r="D755" s="42"/>
    </row>
    <row r="756" ht="12.75">
      <c r="D756" s="42"/>
    </row>
    <row r="757" ht="12.75">
      <c r="D757" s="42"/>
    </row>
    <row r="758" ht="12.75">
      <c r="D758" s="42"/>
    </row>
    <row r="759" ht="12.75">
      <c r="D759" s="42"/>
    </row>
    <row r="760" ht="12.75">
      <c r="D760" s="42"/>
    </row>
    <row r="761" ht="12.75">
      <c r="D761" s="42"/>
    </row>
    <row r="762" ht="12.75">
      <c r="D762" s="42"/>
    </row>
    <row r="763" ht="12.75">
      <c r="D763" s="42"/>
    </row>
    <row r="764" ht="12.75">
      <c r="D764" s="42"/>
    </row>
    <row r="765" ht="12.75">
      <c r="D765" s="42"/>
    </row>
    <row r="766" ht="12.75">
      <c r="D766" s="42"/>
    </row>
    <row r="767" ht="12.75">
      <c r="D767" s="42"/>
    </row>
    <row r="768" ht="12.75">
      <c r="D768" s="42"/>
    </row>
    <row r="769" ht="12.75">
      <c r="D769" s="42"/>
    </row>
    <row r="770" ht="12.75">
      <c r="D770" s="42"/>
    </row>
    <row r="771" ht="12.75">
      <c r="D771" s="42"/>
    </row>
    <row r="772" ht="12.75">
      <c r="D772" s="42"/>
    </row>
    <row r="773" ht="12.75">
      <c r="D773" s="42"/>
    </row>
    <row r="774" ht="12.75">
      <c r="D774" s="42"/>
    </row>
    <row r="775" ht="12.75">
      <c r="D775" s="42"/>
    </row>
    <row r="776" ht="12.75">
      <c r="D776" s="42"/>
    </row>
    <row r="777" ht="12.75">
      <c r="D777" s="42"/>
    </row>
    <row r="778" ht="12.75">
      <c r="D778" s="42"/>
    </row>
    <row r="779" ht="12.75">
      <c r="D779" s="42"/>
    </row>
    <row r="780" ht="12.75">
      <c r="D780" s="42"/>
    </row>
    <row r="781" ht="12.75">
      <c r="D781" s="42"/>
    </row>
    <row r="782" ht="12.75">
      <c r="D782" s="42"/>
    </row>
    <row r="783" ht="12.75">
      <c r="D783" s="42"/>
    </row>
    <row r="784" ht="12.75">
      <c r="D784" s="42"/>
    </row>
    <row r="785" ht="12.75">
      <c r="D785" s="42"/>
    </row>
    <row r="786" ht="12.75">
      <c r="D786" s="42"/>
    </row>
    <row r="787" ht="12.75">
      <c r="D787" s="42"/>
    </row>
    <row r="788" ht="12.75">
      <c r="D788" s="42"/>
    </row>
    <row r="789" ht="12.75">
      <c r="D789" s="42"/>
    </row>
    <row r="790" ht="12.75">
      <c r="D790" s="42"/>
    </row>
    <row r="791" ht="12.75">
      <c r="D791" s="42"/>
    </row>
    <row r="792" ht="12.75">
      <c r="D792" s="42"/>
    </row>
    <row r="793" ht="12.75">
      <c r="D793" s="42"/>
    </row>
    <row r="794" ht="12.75">
      <c r="D794" s="42"/>
    </row>
    <row r="795" ht="12.75">
      <c r="D795" s="42"/>
    </row>
  </sheetData>
  <sheetProtection/>
  <mergeCells count="52">
    <mergeCell ref="C303:C310"/>
    <mergeCell ref="C262:C265"/>
    <mergeCell ref="D5:D6"/>
    <mergeCell ref="C236:C240"/>
    <mergeCell ref="C225:C230"/>
    <mergeCell ref="C231:C235"/>
    <mergeCell ref="C188:C193"/>
    <mergeCell ref="C126:C132"/>
    <mergeCell ref="C294:C299"/>
    <mergeCell ref="B326:E326"/>
    <mergeCell ref="B7:B16"/>
    <mergeCell ref="C138:C144"/>
    <mergeCell ref="C50:C54"/>
    <mergeCell ref="E5:E6"/>
    <mergeCell ref="C1:E1"/>
    <mergeCell ref="C2:E2"/>
    <mergeCell ref="C212:C215"/>
    <mergeCell ref="C74:C79"/>
    <mergeCell ref="C18:C22"/>
    <mergeCell ref="C5:C6"/>
    <mergeCell ref="C45:C48"/>
    <mergeCell ref="C257:C261"/>
    <mergeCell ref="C168:C171"/>
    <mergeCell ref="C242:C247"/>
    <mergeCell ref="C178:C182"/>
    <mergeCell ref="C284:C289"/>
    <mergeCell ref="C290:C292"/>
    <mergeCell ref="C219:C221"/>
    <mergeCell ref="C86:C90"/>
    <mergeCell ref="C92:C95"/>
    <mergeCell ref="B3:D3"/>
    <mergeCell ref="B29:B30"/>
    <mergeCell ref="C33:C34"/>
    <mergeCell ref="C65:C68"/>
    <mergeCell ref="C97:C103"/>
    <mergeCell ref="C266:C268"/>
    <mergeCell ref="C82:C85"/>
    <mergeCell ref="C40:C43"/>
    <mergeCell ref="C114:C116"/>
    <mergeCell ref="C145:C151"/>
    <mergeCell ref="C104:C108"/>
    <mergeCell ref="B5:B6"/>
    <mergeCell ref="B49:B54"/>
    <mergeCell ref="C269:C272"/>
    <mergeCell ref="C253:C256"/>
    <mergeCell ref="C248:C251"/>
    <mergeCell ref="C152:C158"/>
    <mergeCell ref="C216:C218"/>
    <mergeCell ref="C118:C121"/>
    <mergeCell ref="C159:C162"/>
    <mergeCell ref="C69:C7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Tymbark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DOWODY OSOBISTE</cp:lastModifiedBy>
  <cp:lastPrinted>2013-12-19T13:31:38Z</cp:lastPrinted>
  <dcterms:created xsi:type="dcterms:W3CDTF">2002-10-28T13:58:48Z</dcterms:created>
  <dcterms:modified xsi:type="dcterms:W3CDTF">2013-12-20T11:48:38Z</dcterms:modified>
  <cp:category/>
  <cp:version/>
  <cp:contentType/>
  <cp:contentStatus/>
</cp:coreProperties>
</file>